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new\宜寧\問卷統計\"/>
    </mc:Choice>
  </mc:AlternateContent>
  <xr:revisionPtr revIDLastSave="0" documentId="13_ncr:1_{B0E154DC-4605-4C7B-B210-21D92DFFD8B6}" xr6:coauthVersionLast="36" xr6:coauthVersionMax="36" xr10:uidLastSave="{00000000-0000-0000-0000-000000000000}"/>
  <bookViews>
    <workbookView xWindow="480" yWindow="80" windowWidth="18180" windowHeight="7880" tabRatio="804" xr2:uid="{00000000-000D-0000-FFFF-FFFF00000000}"/>
  </bookViews>
  <sheets>
    <sheet name="《前測統計》請課程負責人填寫" sheetId="10" r:id="rId1"/>
    <sheet name="《前測調查統計表》請列印+簽名" sheetId="15" r:id="rId2"/>
    <sheet name="《後測統計》請課程負責人填寫" sheetId="12" r:id="rId3"/>
    <sheet name="《後測調查統計表》請列印+簽名" sheetId="16" r:id="rId4"/>
  </sheets>
  <calcPr calcId="191029"/>
</workbook>
</file>

<file path=xl/calcChain.xml><?xml version="1.0" encoding="utf-8"?>
<calcChain xmlns="http://schemas.openxmlformats.org/spreadsheetml/2006/main">
  <c r="B37" i="16" l="1"/>
  <c r="B35" i="16"/>
  <c r="N33" i="16"/>
  <c r="M33" i="16"/>
  <c r="L33" i="16"/>
  <c r="K33" i="16"/>
  <c r="J33" i="16"/>
  <c r="I33" i="16"/>
  <c r="H33" i="16"/>
  <c r="G33" i="16"/>
  <c r="N32" i="16"/>
  <c r="M32" i="16"/>
  <c r="L32" i="16"/>
  <c r="K32" i="16"/>
  <c r="J32" i="16"/>
  <c r="I32" i="16"/>
  <c r="H32" i="16"/>
  <c r="G32" i="16"/>
  <c r="N31" i="16"/>
  <c r="M31" i="16"/>
  <c r="L31" i="16"/>
  <c r="K31" i="16"/>
  <c r="J31" i="16"/>
  <c r="I31" i="16"/>
  <c r="H31" i="16"/>
  <c r="G31" i="16"/>
  <c r="N30" i="16"/>
  <c r="M30" i="16"/>
  <c r="L30" i="16"/>
  <c r="K30" i="16"/>
  <c r="J30" i="16"/>
  <c r="I30" i="16"/>
  <c r="H30" i="16"/>
  <c r="G30" i="16"/>
  <c r="N28" i="16"/>
  <c r="M28" i="16"/>
  <c r="L28" i="16"/>
  <c r="K28" i="16"/>
  <c r="J28" i="16"/>
  <c r="I28" i="16"/>
  <c r="H28" i="16"/>
  <c r="G28" i="16"/>
  <c r="N27" i="16"/>
  <c r="M27" i="16"/>
  <c r="L27" i="16"/>
  <c r="K27" i="16"/>
  <c r="J27" i="16"/>
  <c r="I27" i="16"/>
  <c r="H27" i="16"/>
  <c r="G27" i="16"/>
  <c r="N26" i="16"/>
  <c r="M26" i="16"/>
  <c r="L26" i="16"/>
  <c r="K26" i="16"/>
  <c r="J26" i="16"/>
  <c r="I26" i="16"/>
  <c r="H26" i="16"/>
  <c r="G26" i="16"/>
  <c r="N25" i="16"/>
  <c r="M25" i="16"/>
  <c r="L25" i="16"/>
  <c r="K25" i="16"/>
  <c r="J25" i="16"/>
  <c r="I25" i="16"/>
  <c r="H25" i="16"/>
  <c r="G25" i="16"/>
  <c r="N24" i="16"/>
  <c r="M24" i="16"/>
  <c r="L24" i="16"/>
  <c r="K24" i="16"/>
  <c r="J24" i="16"/>
  <c r="I24" i="16"/>
  <c r="H24" i="16"/>
  <c r="G24" i="16"/>
  <c r="N23" i="16"/>
  <c r="M23" i="16"/>
  <c r="L23" i="16"/>
  <c r="K23" i="16"/>
  <c r="J23" i="16"/>
  <c r="I23" i="16"/>
  <c r="H23" i="16"/>
  <c r="G23" i="16"/>
  <c r="N22" i="16"/>
  <c r="M22" i="16"/>
  <c r="L22" i="16"/>
  <c r="K22" i="16"/>
  <c r="J22" i="16"/>
  <c r="I22" i="16"/>
  <c r="H22" i="16"/>
  <c r="G22" i="16"/>
  <c r="N21" i="16"/>
  <c r="M21" i="16"/>
  <c r="L21" i="16"/>
  <c r="K21" i="16"/>
  <c r="J21" i="16"/>
  <c r="I21" i="16"/>
  <c r="H21" i="16"/>
  <c r="G21" i="16"/>
  <c r="N20" i="16"/>
  <c r="M20" i="16"/>
  <c r="L20" i="16"/>
  <c r="K20" i="16"/>
  <c r="J20" i="16"/>
  <c r="I20" i="16"/>
  <c r="H20" i="16"/>
  <c r="G20" i="16"/>
  <c r="N19" i="16"/>
  <c r="M19" i="16"/>
  <c r="L19" i="16"/>
  <c r="K19" i="16"/>
  <c r="J19" i="16"/>
  <c r="I19" i="16"/>
  <c r="H19" i="16"/>
  <c r="G19" i="16"/>
  <c r="H12" i="16"/>
  <c r="F12" i="16"/>
  <c r="E12" i="16"/>
  <c r="D12" i="16"/>
  <c r="C12" i="16"/>
  <c r="B12" i="16"/>
  <c r="H10" i="16"/>
  <c r="F10" i="16"/>
  <c r="D10" i="16"/>
  <c r="B10" i="16"/>
  <c r="I8" i="16"/>
  <c r="H8" i="16"/>
  <c r="G8" i="16"/>
  <c r="F8" i="16"/>
  <c r="E8" i="16"/>
  <c r="D8" i="16"/>
  <c r="C8" i="16"/>
  <c r="B8" i="16"/>
  <c r="I6" i="16"/>
  <c r="H6" i="16"/>
  <c r="G6" i="16"/>
  <c r="F6" i="16"/>
  <c r="E6" i="16"/>
  <c r="D6" i="16"/>
  <c r="C6" i="16"/>
  <c r="B6" i="16"/>
  <c r="I3" i="16"/>
  <c r="G3" i="16"/>
  <c r="E3" i="16" s="1"/>
  <c r="B3" i="16"/>
  <c r="B38" i="15"/>
  <c r="B36" i="15"/>
  <c r="N34" i="15"/>
  <c r="M34" i="15"/>
  <c r="L34" i="15"/>
  <c r="K34" i="15"/>
  <c r="J34" i="15"/>
  <c r="I34" i="15"/>
  <c r="H34" i="15"/>
  <c r="G34" i="15"/>
  <c r="N33" i="15"/>
  <c r="M33" i="15"/>
  <c r="L33" i="15"/>
  <c r="K33" i="15"/>
  <c r="J33" i="15"/>
  <c r="I33" i="15"/>
  <c r="H33" i="15"/>
  <c r="G33" i="15"/>
  <c r="N32" i="15"/>
  <c r="M32" i="15"/>
  <c r="L32" i="15"/>
  <c r="K32" i="15"/>
  <c r="J32" i="15"/>
  <c r="I32" i="15"/>
  <c r="H32" i="15"/>
  <c r="G32" i="15"/>
  <c r="N31" i="15"/>
  <c r="M31" i="15"/>
  <c r="L31" i="15"/>
  <c r="K31" i="15"/>
  <c r="J31" i="15"/>
  <c r="I31" i="15"/>
  <c r="H31" i="15"/>
  <c r="G31" i="15"/>
  <c r="N30" i="15"/>
  <c r="M30" i="15"/>
  <c r="L30" i="15"/>
  <c r="K30" i="15"/>
  <c r="J30" i="15"/>
  <c r="I30" i="15"/>
  <c r="H30" i="15"/>
  <c r="G30" i="15"/>
  <c r="N28" i="15"/>
  <c r="M28" i="15"/>
  <c r="L28" i="15"/>
  <c r="K28" i="15"/>
  <c r="J28" i="15"/>
  <c r="I28" i="15"/>
  <c r="H28" i="15"/>
  <c r="G28" i="15"/>
  <c r="N27" i="15"/>
  <c r="M27" i="15"/>
  <c r="L27" i="15"/>
  <c r="K27" i="15"/>
  <c r="J27" i="15"/>
  <c r="I27" i="15"/>
  <c r="H27" i="15"/>
  <c r="G27" i="15"/>
  <c r="N26" i="15"/>
  <c r="M26" i="15"/>
  <c r="L26" i="15"/>
  <c r="K26" i="15"/>
  <c r="J26" i="15"/>
  <c r="I26" i="15"/>
  <c r="H26" i="15"/>
  <c r="G26" i="15"/>
  <c r="N25" i="15"/>
  <c r="M25" i="15"/>
  <c r="L25" i="15"/>
  <c r="K25" i="15"/>
  <c r="J25" i="15"/>
  <c r="I25" i="15"/>
  <c r="H25" i="15"/>
  <c r="G25" i="15"/>
  <c r="N24" i="15"/>
  <c r="M24" i="15"/>
  <c r="L24" i="15"/>
  <c r="K24" i="15"/>
  <c r="J24" i="15"/>
  <c r="I24" i="15"/>
  <c r="H24" i="15"/>
  <c r="G24" i="15"/>
  <c r="N23" i="15"/>
  <c r="M23" i="15"/>
  <c r="L23" i="15"/>
  <c r="K23" i="15"/>
  <c r="J23" i="15"/>
  <c r="I23" i="15"/>
  <c r="H23" i="15"/>
  <c r="G23" i="15"/>
  <c r="N22" i="15"/>
  <c r="M22" i="15"/>
  <c r="L22" i="15"/>
  <c r="K22" i="15"/>
  <c r="J22" i="15"/>
  <c r="I22" i="15"/>
  <c r="H22" i="15"/>
  <c r="G22" i="15"/>
  <c r="N21" i="15"/>
  <c r="M21" i="15"/>
  <c r="L21" i="15"/>
  <c r="K21" i="15"/>
  <c r="J21" i="15"/>
  <c r="I21" i="15"/>
  <c r="H21" i="15"/>
  <c r="G21" i="15"/>
  <c r="N20" i="15"/>
  <c r="M20" i="15"/>
  <c r="L20" i="15"/>
  <c r="K20" i="15"/>
  <c r="J20" i="15"/>
  <c r="I20" i="15"/>
  <c r="H20" i="15"/>
  <c r="G20" i="15"/>
  <c r="N19" i="15"/>
  <c r="M19" i="15"/>
  <c r="L19" i="15"/>
  <c r="K19" i="15"/>
  <c r="J19" i="15"/>
  <c r="I19" i="15"/>
  <c r="H19" i="15"/>
  <c r="G19" i="15"/>
  <c r="H12" i="15"/>
  <c r="G12" i="15"/>
  <c r="F12" i="15"/>
  <c r="E12" i="15"/>
  <c r="D12" i="15"/>
  <c r="C12" i="15"/>
  <c r="B12" i="15"/>
  <c r="H10" i="15"/>
  <c r="F10" i="15"/>
  <c r="D10" i="15"/>
  <c r="B10" i="15"/>
  <c r="I8" i="15"/>
  <c r="H8" i="15"/>
  <c r="G8" i="15"/>
  <c r="F8" i="15"/>
  <c r="E8" i="15"/>
  <c r="D8" i="15"/>
  <c r="C8" i="15"/>
  <c r="B8" i="15"/>
  <c r="I6" i="15"/>
  <c r="H6" i="15"/>
  <c r="G6" i="15"/>
  <c r="F6" i="15"/>
  <c r="E6" i="15"/>
  <c r="D6" i="15"/>
  <c r="C6" i="15"/>
  <c r="B6" i="15"/>
  <c r="I3" i="15"/>
  <c r="G3" i="15"/>
  <c r="E3" i="15"/>
  <c r="B3" i="15"/>
  <c r="AG21" i="12" l="1"/>
  <c r="AG20" i="12"/>
  <c r="AG19" i="12"/>
  <c r="AG18" i="12"/>
  <c r="AG17" i="12"/>
  <c r="AI13" i="12"/>
  <c r="AH13" i="12"/>
  <c r="AG13" i="12"/>
  <c r="AF13" i="12"/>
  <c r="AE13" i="12"/>
  <c r="AD13" i="12"/>
  <c r="AG11" i="12"/>
  <c r="AF11" i="12"/>
  <c r="AE11" i="12"/>
  <c r="AD11" i="12"/>
  <c r="AK9" i="12"/>
  <c r="AJ9" i="12"/>
  <c r="AI9" i="12"/>
  <c r="AH9" i="12"/>
  <c r="AG9" i="12"/>
  <c r="AF9" i="12"/>
  <c r="AE9" i="12"/>
  <c r="AD9" i="12"/>
  <c r="AK7" i="12"/>
  <c r="AJ7" i="12"/>
  <c r="AI7" i="12"/>
  <c r="AH7" i="12"/>
  <c r="AG7" i="12"/>
  <c r="AF7" i="12"/>
  <c r="AE7" i="12"/>
  <c r="AD7" i="12"/>
  <c r="AE5" i="12"/>
  <c r="AD5" i="12"/>
  <c r="AG28" i="12"/>
  <c r="AG27" i="12"/>
  <c r="AG26" i="12"/>
  <c r="AG25" i="12"/>
  <c r="AF29" i="12"/>
  <c r="AF28" i="12"/>
  <c r="AF27" i="12"/>
  <c r="AF26" i="12"/>
  <c r="AF25" i="12"/>
  <c r="AE29" i="12"/>
  <c r="AE28" i="12"/>
  <c r="AE27" i="12"/>
  <c r="AE26" i="12"/>
  <c r="AE25" i="12"/>
  <c r="AD28" i="12"/>
  <c r="AD27" i="12"/>
  <c r="AD26" i="12"/>
  <c r="AD25" i="12"/>
  <c r="AM21" i="12"/>
  <c r="AM20" i="12"/>
  <c r="AM19" i="12"/>
  <c r="AM18" i="12"/>
  <c r="AM17" i="12"/>
  <c r="AL21" i="12"/>
  <c r="AL20" i="12"/>
  <c r="AL19" i="12"/>
  <c r="AL18" i="12"/>
  <c r="AL17" i="12"/>
  <c r="AK21" i="12"/>
  <c r="AK20" i="12"/>
  <c r="AK19" i="12"/>
  <c r="AK18" i="12"/>
  <c r="AK17" i="12"/>
  <c r="AJ21" i="12"/>
  <c r="AJ20" i="12"/>
  <c r="AJ19" i="12"/>
  <c r="AJ18" i="12"/>
  <c r="AJ17" i="12"/>
  <c r="AI21" i="12"/>
  <c r="AI20" i="12"/>
  <c r="AI19" i="12"/>
  <c r="AI18" i="12"/>
  <c r="AI17" i="12"/>
  <c r="AH21" i="12"/>
  <c r="AH20" i="12"/>
  <c r="AH19" i="12"/>
  <c r="AH18" i="12"/>
  <c r="AH17" i="12"/>
  <c r="AF21" i="12"/>
  <c r="AF20" i="12"/>
  <c r="AF19" i="12"/>
  <c r="AF18" i="12"/>
  <c r="AF17" i="12"/>
  <c r="AE21" i="12"/>
  <c r="AE20" i="12"/>
  <c r="AE19" i="12"/>
  <c r="AE18" i="12"/>
  <c r="AE17" i="12"/>
  <c r="AD21" i="12"/>
  <c r="AD20" i="12"/>
  <c r="AD19" i="12"/>
  <c r="AD18" i="12"/>
  <c r="AD17" i="12"/>
  <c r="AD29" i="12"/>
  <c r="AG29" i="12"/>
  <c r="AF38" i="12" l="1"/>
  <c r="AH38" i="12"/>
  <c r="AD38" i="12"/>
  <c r="AE38" i="12"/>
  <c r="AG38" i="12"/>
  <c r="AH49" i="12"/>
  <c r="AH48" i="12"/>
  <c r="AH47" i="12"/>
  <c r="AH46" i="12"/>
  <c r="AG49" i="12"/>
  <c r="AG48" i="12"/>
  <c r="AG47" i="12"/>
  <c r="AG46" i="12"/>
  <c r="AF49" i="12"/>
  <c r="AF48" i="12"/>
  <c r="AF47" i="12"/>
  <c r="AF46" i="12"/>
  <c r="AE49" i="12"/>
  <c r="AE48" i="12"/>
  <c r="AE47" i="12"/>
  <c r="AE46" i="12"/>
  <c r="AG30" i="12"/>
  <c r="AI49" i="12" s="1"/>
  <c r="AD48" i="12"/>
  <c r="AE30" i="12"/>
  <c r="AI47" i="12" s="1"/>
  <c r="AD30" i="12"/>
  <c r="AI46" i="12" s="1"/>
  <c r="AH43" i="12"/>
  <c r="AH42" i="12"/>
  <c r="AH41" i="12"/>
  <c r="AH40" i="12"/>
  <c r="AH39" i="12"/>
  <c r="AH37" i="12"/>
  <c r="AH36" i="12"/>
  <c r="AH35" i="12"/>
  <c r="AH34" i="12"/>
  <c r="AG43" i="12"/>
  <c r="AG42" i="12"/>
  <c r="AG41" i="12"/>
  <c r="AG40" i="12"/>
  <c r="AG39" i="12"/>
  <c r="AG37" i="12"/>
  <c r="AG36" i="12"/>
  <c r="AG35" i="12"/>
  <c r="AG34" i="12"/>
  <c r="AF43" i="12"/>
  <c r="AF42" i="12"/>
  <c r="AF41" i="12"/>
  <c r="AF40" i="12"/>
  <c r="AF39" i="12"/>
  <c r="AF37" i="12"/>
  <c r="AF36" i="12"/>
  <c r="AF35" i="12"/>
  <c r="AF34" i="12"/>
  <c r="AE43" i="12"/>
  <c r="AE42" i="12"/>
  <c r="AE41" i="12"/>
  <c r="AE40" i="12"/>
  <c r="AE39" i="12"/>
  <c r="AE37" i="12"/>
  <c r="AE36" i="12"/>
  <c r="AE35" i="12"/>
  <c r="AE34" i="12"/>
  <c r="AD43" i="12"/>
  <c r="AD42" i="12"/>
  <c r="AD41" i="12"/>
  <c r="AD40" i="12"/>
  <c r="AD39" i="12"/>
  <c r="AD37" i="12"/>
  <c r="AD36" i="12"/>
  <c r="AD35" i="12"/>
  <c r="AD34" i="12"/>
  <c r="AD29" i="10"/>
  <c r="AE49" i="10" s="1"/>
  <c r="AD28" i="10"/>
  <c r="AD49" i="10" s="1"/>
  <c r="AD27" i="10"/>
  <c r="AC49" i="10" s="1"/>
  <c r="AD26" i="10"/>
  <c r="AB49" i="10" s="1"/>
  <c r="AD25" i="10"/>
  <c r="AA49" i="10" s="1"/>
  <c r="AE29" i="10"/>
  <c r="AE50" i="10" s="1"/>
  <c r="AE28" i="10"/>
  <c r="AD50" i="10" s="1"/>
  <c r="AE27" i="10"/>
  <c r="AC50" i="10" s="1"/>
  <c r="AE26" i="10"/>
  <c r="AB50" i="10" s="1"/>
  <c r="AE25" i="10"/>
  <c r="AA50" i="10" s="1"/>
  <c r="AC25" i="10"/>
  <c r="AA48" i="10" s="1"/>
  <c r="AC29" i="10"/>
  <c r="AE48" i="10" s="1"/>
  <c r="AC28" i="10"/>
  <c r="AD48" i="10" s="1"/>
  <c r="AC27" i="10"/>
  <c r="AC48" i="10" s="1"/>
  <c r="AC26" i="10"/>
  <c r="AB48" i="10" s="1"/>
  <c r="AB29" i="10"/>
  <c r="AE47" i="10" s="1"/>
  <c r="AB28" i="10"/>
  <c r="AD47" i="10" s="1"/>
  <c r="AB27" i="10"/>
  <c r="AC47" i="10" s="1"/>
  <c r="AB26" i="10"/>
  <c r="AB47" i="10" s="1"/>
  <c r="AB25" i="10"/>
  <c r="AA47" i="10" s="1"/>
  <c r="AA25" i="10"/>
  <c r="AA46" i="10" s="1"/>
  <c r="AA29" i="10"/>
  <c r="AE46" i="10" s="1"/>
  <c r="AA28" i="10"/>
  <c r="AD46" i="10" s="1"/>
  <c r="AH9" i="10"/>
  <c r="AA27" i="10"/>
  <c r="AC46" i="10" s="1"/>
  <c r="AA26" i="10"/>
  <c r="AB46" i="10" s="1"/>
  <c r="AJ21" i="10"/>
  <c r="AE43" i="10" s="1"/>
  <c r="AJ20" i="10"/>
  <c r="AD43" i="10" s="1"/>
  <c r="AJ19" i="10"/>
  <c r="AC43" i="10" s="1"/>
  <c r="AJ18" i="10"/>
  <c r="AB43" i="10" s="1"/>
  <c r="AJ17" i="10"/>
  <c r="AA43" i="10" s="1"/>
  <c r="AI21" i="10"/>
  <c r="AE42" i="10" s="1"/>
  <c r="AI20" i="10"/>
  <c r="AD42" i="10" s="1"/>
  <c r="AI19" i="10"/>
  <c r="AC42" i="10" s="1"/>
  <c r="AI18" i="10"/>
  <c r="AB42" i="10" s="1"/>
  <c r="AI17" i="10"/>
  <c r="AA42" i="10" s="1"/>
  <c r="AH21" i="10"/>
  <c r="AE41" i="10" s="1"/>
  <c r="AH20" i="10"/>
  <c r="AD41" i="10" s="1"/>
  <c r="AH19" i="10"/>
  <c r="AC41" i="10" s="1"/>
  <c r="AH18" i="10"/>
  <c r="AB41" i="10" s="1"/>
  <c r="AH17" i="10"/>
  <c r="AA41" i="10" s="1"/>
  <c r="AG21" i="10"/>
  <c r="AE40" i="10" s="1"/>
  <c r="AG20" i="10"/>
  <c r="AD40" i="10" s="1"/>
  <c r="AG19" i="10"/>
  <c r="AC40" i="10" s="1"/>
  <c r="AG18" i="10"/>
  <c r="AB40" i="10" s="1"/>
  <c r="AG17" i="10"/>
  <c r="AA40" i="10" s="1"/>
  <c r="AF21" i="10"/>
  <c r="AE39" i="10" s="1"/>
  <c r="AF20" i="10"/>
  <c r="AD39" i="10" s="1"/>
  <c r="AF19" i="10"/>
  <c r="AC39" i="10" s="1"/>
  <c r="AF18" i="10"/>
  <c r="AB39" i="10" s="1"/>
  <c r="AF17" i="10"/>
  <c r="AA39" i="10" s="1"/>
  <c r="AE17" i="10"/>
  <c r="AA38" i="10" s="1"/>
  <c r="AE21" i="10"/>
  <c r="AE38" i="10" s="1"/>
  <c r="AE20" i="10"/>
  <c r="AD38" i="10" s="1"/>
  <c r="AE19" i="10"/>
  <c r="AC38" i="10" s="1"/>
  <c r="AE18" i="10"/>
  <c r="AB38" i="10" s="1"/>
  <c r="AD17" i="10"/>
  <c r="AA37" i="10" s="1"/>
  <c r="AD21" i="10"/>
  <c r="AE37" i="10" s="1"/>
  <c r="AD20" i="10"/>
  <c r="AD37" i="10" s="1"/>
  <c r="AD19" i="10"/>
  <c r="AC37" i="10" s="1"/>
  <c r="AD18" i="10"/>
  <c r="AB37" i="10" s="1"/>
  <c r="AC21" i="10"/>
  <c r="AE36" i="10" s="1"/>
  <c r="AC20" i="10"/>
  <c r="AD36" i="10" s="1"/>
  <c r="AC19" i="10"/>
  <c r="AC36" i="10" s="1"/>
  <c r="AC18" i="10"/>
  <c r="AB36" i="10" s="1"/>
  <c r="AC17" i="10"/>
  <c r="AA36" i="10" s="1"/>
  <c r="AB21" i="10"/>
  <c r="AE35" i="10" s="1"/>
  <c r="AB20" i="10"/>
  <c r="AD35" i="10" s="1"/>
  <c r="AB19" i="10"/>
  <c r="AC35" i="10" s="1"/>
  <c r="AB18" i="10"/>
  <c r="AB35" i="10" s="1"/>
  <c r="AB17" i="10"/>
  <c r="AA35" i="10" s="1"/>
  <c r="AA17" i="10"/>
  <c r="AA20" i="10"/>
  <c r="AD34" i="10" s="1"/>
  <c r="AA21" i="10"/>
  <c r="AE34" i="10" s="1"/>
  <c r="AA19" i="10"/>
  <c r="AC34" i="10" s="1"/>
  <c r="AA18" i="10"/>
  <c r="AB34" i="10" s="1"/>
  <c r="AF13" i="10"/>
  <c r="AE13" i="10"/>
  <c r="AD13" i="10"/>
  <c r="AC13" i="10"/>
  <c r="AB13" i="10"/>
  <c r="AA13" i="10"/>
  <c r="AD11" i="10"/>
  <c r="AC11" i="10"/>
  <c r="AB11" i="10"/>
  <c r="AA11" i="10"/>
  <c r="AG9" i="10"/>
  <c r="AF9" i="10"/>
  <c r="AE9" i="10"/>
  <c r="AD9" i="10"/>
  <c r="AC9" i="10"/>
  <c r="AB9" i="10"/>
  <c r="AA9" i="10"/>
  <c r="AH7" i="10"/>
  <c r="AG7" i="10"/>
  <c r="AF7" i="10"/>
  <c r="AE7" i="10"/>
  <c r="AD7" i="10"/>
  <c r="AC7" i="10"/>
  <c r="AB7" i="10"/>
  <c r="AA7" i="10"/>
  <c r="AA5" i="10"/>
  <c r="AB5" i="10"/>
  <c r="AC5" i="10" l="1"/>
  <c r="AH22" i="12"/>
  <c r="AI38" i="12" s="1"/>
  <c r="AJ38" i="12"/>
  <c r="AF5" i="12"/>
  <c r="AJ35" i="12"/>
  <c r="AL35" i="12"/>
  <c r="AJ43" i="12"/>
  <c r="AL43" i="12"/>
  <c r="AJ40" i="12"/>
  <c r="AL40" i="12"/>
  <c r="AL37" i="12"/>
  <c r="AJ37" i="12"/>
  <c r="AL41" i="12"/>
  <c r="AJ41" i="12"/>
  <c r="AJ39" i="12"/>
  <c r="AL39" i="12"/>
  <c r="AJ36" i="12"/>
  <c r="AL36" i="12"/>
  <c r="AL34" i="12"/>
  <c r="AJ34" i="12"/>
  <c r="AL38" i="12"/>
  <c r="AL42" i="12"/>
  <c r="AJ42" i="12"/>
  <c r="AL48" i="12"/>
  <c r="AJ48" i="12"/>
  <c r="AE22" i="12"/>
  <c r="AI35" i="12" s="1"/>
  <c r="AI22" i="12"/>
  <c r="AI39" i="12" s="1"/>
  <c r="AM22" i="12"/>
  <c r="AI43" i="12" s="1"/>
  <c r="AF30" i="12"/>
  <c r="AI48" i="12" s="1"/>
  <c r="AD49" i="12"/>
  <c r="AF22" i="12"/>
  <c r="AI36" i="12" s="1"/>
  <c r="AJ22" i="12"/>
  <c r="AI40" i="12" s="1"/>
  <c r="AD46" i="12"/>
  <c r="AG22" i="12"/>
  <c r="AI37" i="12" s="1"/>
  <c r="AK22" i="12"/>
  <c r="AI41" i="12" s="1"/>
  <c r="AD47" i="12"/>
  <c r="AD22" i="12"/>
  <c r="AI34" i="12" s="1"/>
  <c r="AL22" i="12"/>
  <c r="AI42" i="12" s="1"/>
  <c r="AI35" i="10"/>
  <c r="AG37" i="10"/>
  <c r="AI37" i="10"/>
  <c r="AG41" i="10"/>
  <c r="AI41" i="10"/>
  <c r="AG50" i="10"/>
  <c r="AI50" i="10"/>
  <c r="AI38" i="10"/>
  <c r="AG38" i="10"/>
  <c r="AI42" i="10"/>
  <c r="AG42" i="10"/>
  <c r="AI46" i="10"/>
  <c r="AG46" i="10"/>
  <c r="AI49" i="10"/>
  <c r="AG49" i="10"/>
  <c r="AI39" i="10"/>
  <c r="AG39" i="10"/>
  <c r="AI43" i="10"/>
  <c r="AG43" i="10"/>
  <c r="AI47" i="10"/>
  <c r="AG47" i="10"/>
  <c r="AG36" i="10"/>
  <c r="AI36" i="10"/>
  <c r="AG40" i="10"/>
  <c r="AI40" i="10"/>
  <c r="AI48" i="10"/>
  <c r="AG48" i="10"/>
  <c r="AA22" i="10"/>
  <c r="AF34" i="10" s="1"/>
  <c r="AA34" i="10"/>
  <c r="AG35" i="10"/>
  <c r="AD30" i="10"/>
  <c r="AF49" i="10" s="1"/>
  <c r="AE30" i="10"/>
  <c r="AF50" i="10" s="1"/>
  <c r="AC30" i="10"/>
  <c r="AF48" i="10" s="1"/>
  <c r="AB30" i="10"/>
  <c r="AF47" i="10" s="1"/>
  <c r="AA30" i="10"/>
  <c r="AF46" i="10" s="1"/>
  <c r="AJ22" i="10"/>
  <c r="AF43" i="10" s="1"/>
  <c r="AI22" i="10"/>
  <c r="AF42" i="10" s="1"/>
  <c r="AH22" i="10"/>
  <c r="AF41" i="10" s="1"/>
  <c r="AG22" i="10"/>
  <c r="AF40" i="10" s="1"/>
  <c r="AF22" i="10"/>
  <c r="AF39" i="10" s="1"/>
  <c r="AE22" i="10"/>
  <c r="AF38" i="10" s="1"/>
  <c r="AD22" i="10"/>
  <c r="AF37" i="10" s="1"/>
  <c r="AC22" i="10"/>
  <c r="AF36" i="10" s="1"/>
  <c r="AB22" i="10"/>
  <c r="AF35" i="10" s="1"/>
  <c r="AK43" i="12" l="1"/>
  <c r="AK39" i="12"/>
  <c r="AK41" i="12"/>
  <c r="AK36" i="12"/>
  <c r="AK38" i="12"/>
  <c r="AJ49" i="12"/>
  <c r="AL49" i="12"/>
  <c r="AL47" i="12"/>
  <c r="AJ47" i="12"/>
  <c r="AJ46" i="12"/>
  <c r="AL46" i="12"/>
  <c r="AK48" i="12"/>
  <c r="AK40" i="12"/>
  <c r="AK35" i="12"/>
  <c r="AK42" i="12"/>
  <c r="AK34" i="12"/>
  <c r="AK37" i="12"/>
  <c r="AH48" i="10"/>
  <c r="AH43" i="10"/>
  <c r="AH42" i="10"/>
  <c r="AH35" i="10"/>
  <c r="AH50" i="10"/>
  <c r="AH41" i="10"/>
  <c r="AH40" i="10"/>
  <c r="AH49" i="10"/>
  <c r="AG34" i="10"/>
  <c r="AI34" i="10"/>
  <c r="AH36" i="10"/>
  <c r="AH37" i="10"/>
  <c r="AH47" i="10"/>
  <c r="AH39" i="10"/>
  <c r="AH46" i="10"/>
  <c r="AH38" i="10"/>
  <c r="AH34" i="10" l="1"/>
  <c r="AK47" i="12"/>
  <c r="AK49" i="12"/>
  <c r="AK46" i="12"/>
  <c r="AD51" i="12"/>
  <c r="AF52" i="10"/>
  <c r="AA52" i="10" l="1"/>
  <c r="AI51" i="12"/>
</calcChain>
</file>

<file path=xl/sharedStrings.xml><?xml version="1.0" encoding="utf-8"?>
<sst xmlns="http://schemas.openxmlformats.org/spreadsheetml/2006/main" count="441" uniqueCount="165">
  <si>
    <t>評量表</t>
    <phoneticPr fontId="1" type="noConversion"/>
  </si>
  <si>
    <t>身分別</t>
    <phoneticPr fontId="1" type="noConversion"/>
  </si>
  <si>
    <t>就讀學院</t>
    <phoneticPr fontId="1" type="noConversion"/>
  </si>
  <si>
    <t>基本資料</t>
    <phoneticPr fontId="1" type="noConversion"/>
  </si>
  <si>
    <t>D1</t>
    <phoneticPr fontId="1" type="noConversion"/>
  </si>
  <si>
    <t>醫學社會學與社會工作學系</t>
    <phoneticPr fontId="1" type="noConversion"/>
  </si>
  <si>
    <t>序號</t>
    <phoneticPr fontId="1" type="noConversion"/>
  </si>
  <si>
    <t>1,2,4</t>
    <phoneticPr fontId="1" type="noConversion"/>
  </si>
  <si>
    <t>基本資料</t>
    <phoneticPr fontId="1" type="noConversion"/>
  </si>
  <si>
    <t>性別</t>
    <phoneticPr fontId="1" type="noConversion"/>
  </si>
  <si>
    <t>男</t>
    <phoneticPr fontId="1" type="noConversion"/>
  </si>
  <si>
    <t>女</t>
    <phoneticPr fontId="1" type="noConversion"/>
  </si>
  <si>
    <t>身分別</t>
    <phoneticPr fontId="1" type="noConversion"/>
  </si>
  <si>
    <t>就讀學院</t>
    <phoneticPr fontId="1" type="noConversion"/>
  </si>
  <si>
    <t>年級</t>
    <phoneticPr fontId="1" type="noConversion"/>
  </si>
  <si>
    <t>訊息來源</t>
    <phoneticPr fontId="1" type="noConversion"/>
  </si>
  <si>
    <t>大學生</t>
    <phoneticPr fontId="1" type="noConversion"/>
  </si>
  <si>
    <t>碩士生</t>
    <phoneticPr fontId="1" type="noConversion"/>
  </si>
  <si>
    <t>博士生</t>
    <phoneticPr fontId="1" type="noConversion"/>
  </si>
  <si>
    <t>醫師</t>
    <phoneticPr fontId="1" type="noConversion"/>
  </si>
  <si>
    <t>教師</t>
    <phoneticPr fontId="1" type="noConversion"/>
  </si>
  <si>
    <t>職員</t>
    <phoneticPr fontId="1" type="noConversion"/>
  </si>
  <si>
    <t>助理</t>
    <phoneticPr fontId="1" type="noConversion"/>
  </si>
  <si>
    <t>其他</t>
    <phoneticPr fontId="1" type="noConversion"/>
  </si>
  <si>
    <t>醫學院</t>
    <phoneticPr fontId="1" type="noConversion"/>
  </si>
  <si>
    <t>口腔醫學院</t>
    <phoneticPr fontId="1" type="noConversion"/>
  </si>
  <si>
    <t>藥學院</t>
    <phoneticPr fontId="1" type="noConversion"/>
  </si>
  <si>
    <t>護理學院</t>
    <phoneticPr fontId="1" type="noConversion"/>
  </si>
  <si>
    <t xml:space="preserve">健康科學院 </t>
    <phoneticPr fontId="1" type="noConversion"/>
  </si>
  <si>
    <t>非學生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</si>
  <si>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</si>
  <si>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</si>
  <si>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</si>
  <si>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</si>
  <si>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系所公告</t>
    <phoneticPr fontId="1" type="noConversion"/>
  </si>
  <si>
    <t>其他</t>
    <phoneticPr fontId="1" type="noConversion"/>
  </si>
  <si>
    <t>老師推薦</t>
    <phoneticPr fontId="1" type="noConversion"/>
  </si>
  <si>
    <t>同學告知</t>
    <phoneticPr fontId="1" type="noConversion"/>
  </si>
  <si>
    <t>校園海報</t>
    <phoneticPr fontId="1" type="noConversion"/>
  </si>
  <si>
    <t>電子郵件通知</t>
    <phoneticPr fontId="1" type="noConversion"/>
  </si>
  <si>
    <t>題項</t>
    <phoneticPr fontId="1" type="noConversion"/>
  </si>
  <si>
    <t>非常不同意</t>
    <phoneticPr fontId="1" type="noConversion"/>
  </si>
  <si>
    <t>不同意</t>
    <phoneticPr fontId="1" type="noConversion"/>
  </si>
  <si>
    <t>尚可</t>
    <phoneticPr fontId="1" type="noConversion"/>
  </si>
  <si>
    <t>同意</t>
    <phoneticPr fontId="1" type="noConversion"/>
  </si>
  <si>
    <t>非常同意</t>
    <phoneticPr fontId="1" type="noConversion"/>
  </si>
  <si>
    <t>份數</t>
    <phoneticPr fontId="1" type="noConversion"/>
  </si>
  <si>
    <t>平均數</t>
    <phoneticPr fontId="1" type="noConversion"/>
  </si>
  <si>
    <t>總計</t>
    <phoneticPr fontId="1" type="noConversion"/>
  </si>
  <si>
    <t>人社院</t>
    <phoneticPr fontId="1" type="noConversion"/>
  </si>
  <si>
    <t>生科院</t>
    <phoneticPr fontId="1" type="noConversion"/>
  </si>
  <si>
    <t>評量表-參與動機</t>
    <phoneticPr fontId="1" type="noConversion"/>
  </si>
  <si>
    <t>評量表-專業能力</t>
    <phoneticPr fontId="1" type="noConversion"/>
  </si>
  <si>
    <t>總分數</t>
    <phoneticPr fontId="1" type="noConversion"/>
  </si>
  <si>
    <t>標準差</t>
    <phoneticPr fontId="1" type="noConversion"/>
  </si>
  <si>
    <t>第1題</t>
    <phoneticPr fontId="1" type="noConversion"/>
  </si>
  <si>
    <t>第2題</t>
    <phoneticPr fontId="1" type="noConversion"/>
  </si>
  <si>
    <t>第3題</t>
    <phoneticPr fontId="1" type="noConversion"/>
  </si>
  <si>
    <t>第4題</t>
    <phoneticPr fontId="1" type="noConversion"/>
  </si>
  <si>
    <t>第5題</t>
    <phoneticPr fontId="1" type="noConversion"/>
  </si>
  <si>
    <t>第6題</t>
    <phoneticPr fontId="1" type="noConversion"/>
  </si>
  <si>
    <t>第7題</t>
    <phoneticPr fontId="1" type="noConversion"/>
  </si>
  <si>
    <t>第8題</t>
    <phoneticPr fontId="1" type="noConversion"/>
  </si>
  <si>
    <t>第9題</t>
    <phoneticPr fontId="1" type="noConversion"/>
  </si>
  <si>
    <t>第10題</t>
    <phoneticPr fontId="1" type="noConversion"/>
  </si>
  <si>
    <t>第11題</t>
    <phoneticPr fontId="1" type="noConversion"/>
  </si>
  <si>
    <t>第12題</t>
    <phoneticPr fontId="1" type="noConversion"/>
  </si>
  <si>
    <t>第13題</t>
    <phoneticPr fontId="1" type="noConversion"/>
  </si>
  <si>
    <t>第14題</t>
    <phoneticPr fontId="1" type="noConversion"/>
  </si>
  <si>
    <t>第15題</t>
    <phoneticPr fontId="1" type="noConversion"/>
  </si>
  <si>
    <t>平均分數</t>
    <phoneticPr fontId="1" type="noConversion"/>
  </si>
  <si>
    <t>參與動機(1~10題平均/10)</t>
    <phoneticPr fontId="1" type="noConversion"/>
  </si>
  <si>
    <t>參與人數</t>
    <phoneticPr fontId="1" type="noConversion"/>
  </si>
  <si>
    <t>問答題(請輸入文字)</t>
    <phoneticPr fontId="1" type="noConversion"/>
  </si>
  <si>
    <t>專業能力(11~14題平均/4)</t>
    <phoneticPr fontId="1" type="noConversion"/>
  </si>
  <si>
    <t>評量表-課程滿意度</t>
    <phoneticPr fontId="1" type="noConversion"/>
  </si>
  <si>
    <t>課程名稱</t>
    <phoneticPr fontId="1" type="noConversion"/>
  </si>
  <si>
    <t>填答人數</t>
    <phoneticPr fontId="1" type="noConversion"/>
  </si>
  <si>
    <t>課程代碼</t>
    <phoneticPr fontId="1" type="noConversion"/>
  </si>
  <si>
    <t>評量表統計</t>
    <phoneticPr fontId="1" type="noConversion"/>
  </si>
  <si>
    <t>題項</t>
    <phoneticPr fontId="8" type="noConversion"/>
  </si>
  <si>
    <t>尚可
C*60</t>
    <phoneticPr fontId="8" type="noConversion"/>
  </si>
  <si>
    <t>總分數
(F=A+B+C+D+E)</t>
    <phoneticPr fontId="8" type="noConversion"/>
  </si>
  <si>
    <t>總人數
(G)</t>
    <phoneticPr fontId="8" type="noConversion"/>
  </si>
  <si>
    <t>參與動機</t>
    <phoneticPr fontId="1" type="noConversion"/>
  </si>
  <si>
    <t>Q1</t>
    <phoneticPr fontId="1" type="noConversion"/>
  </si>
  <si>
    <t>此課程與我的學業與專長直接相關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</si>
  <si>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</si>
  <si>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</si>
  <si>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</si>
  <si>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Q5</t>
    <phoneticPr fontId="1" type="noConversion"/>
  </si>
  <si>
    <t>Q6</t>
    <phoneticPr fontId="1" type="noConversion"/>
  </si>
  <si>
    <t>Q7</t>
    <phoneticPr fontId="1" type="noConversion"/>
  </si>
  <si>
    <t>Q8</t>
    <phoneticPr fontId="1" type="noConversion"/>
  </si>
  <si>
    <t>Q9</t>
    <phoneticPr fontId="1" type="noConversion"/>
  </si>
  <si>
    <t>Q10</t>
    <phoneticPr fontId="1" type="noConversion"/>
  </si>
  <si>
    <t>我參加此課程是希望自身的專業能力更加提升</t>
    <phoneticPr fontId="1" type="noConversion"/>
  </si>
  <si>
    <t>我參加此課程是希望能培養第二專長能力</t>
    <phoneticPr fontId="1" type="noConversion"/>
  </si>
  <si>
    <t>我是因為授課師資優良，才參加本研習營</t>
    <phoneticPr fontId="1" type="noConversion"/>
  </si>
  <si>
    <t>我是因為目前學業/工作上的需求，才參加本研習營</t>
    <phoneticPr fontId="1" type="noConversion"/>
  </si>
  <si>
    <t>我是因為對課程內容感興趣，才參加研習營</t>
    <phoneticPr fontId="1" type="noConversion"/>
  </si>
  <si>
    <t>我是因為有修習微學分的需求，才參加研習營</t>
    <phoneticPr fontId="1" type="noConversion"/>
  </si>
  <si>
    <t>我是因為同學老師推薦，才參加研習營</t>
    <phoneticPr fontId="1" type="noConversion"/>
  </si>
  <si>
    <t>我是因為暑假及課餘有空閒，才參加研習營</t>
    <phoneticPr fontId="1" type="noConversion"/>
  </si>
  <si>
    <t>我是因為預期本課程對未來求學/工作將會有所助益，才參加的</t>
    <phoneticPr fontId="1" type="noConversion"/>
  </si>
  <si>
    <t>評量表-專業能力</t>
    <phoneticPr fontId="1" type="noConversion"/>
  </si>
  <si>
    <t>專業能力</t>
    <phoneticPr fontId="1" type="noConversion"/>
  </si>
  <si>
    <t>Q11</t>
    <phoneticPr fontId="1" type="noConversion"/>
  </si>
  <si>
    <t>Q12</t>
    <phoneticPr fontId="1" type="noConversion"/>
  </si>
  <si>
    <t>Q13</t>
    <phoneticPr fontId="1" type="noConversion"/>
  </si>
  <si>
    <t>Q14</t>
    <phoneticPr fontId="1" type="noConversion"/>
  </si>
  <si>
    <t>Q15</t>
    <phoneticPr fontId="1" type="noConversion"/>
  </si>
  <si>
    <t>在參加本研習營課程之前，我已具備相關知識資訊</t>
    <phoneticPr fontId="1" type="noConversion"/>
  </si>
  <si>
    <t>在參加本研習營課程之前，我已接受過相關實作訓練</t>
    <phoneticPr fontId="1" type="noConversion"/>
  </si>
  <si>
    <t>在參加本研習營課程之前，我已從事並具有充分的相關實務經驗</t>
    <phoneticPr fontId="1" type="noConversion"/>
  </si>
  <si>
    <t>以我目前的專業能力，我認為已經足以勝任高階研發人員</t>
    <phoneticPr fontId="1" type="noConversion"/>
  </si>
  <si>
    <t>在參與本研習營後，我期望能勝任高階研發人員</t>
    <phoneticPr fontId="1" type="noConversion"/>
  </si>
  <si>
    <t>平均分數
(H=F/G)</t>
    <phoneticPr fontId="8" type="noConversion"/>
  </si>
  <si>
    <t>參與動機(1~10題平均/10)</t>
    <phoneticPr fontId="1" type="noConversion"/>
  </si>
  <si>
    <t>專業能力(11~15題平均/5)</t>
    <phoneticPr fontId="1" type="noConversion"/>
  </si>
  <si>
    <t>其他管道</t>
    <phoneticPr fontId="1" type="noConversion"/>
  </si>
  <si>
    <t>【本統計表請連同原始問卷一起交回，謝謝】</t>
    <phoneticPr fontId="1" type="noConversion"/>
  </si>
  <si>
    <t>課程負責人簽名：</t>
    <phoneticPr fontId="1" type="noConversion"/>
  </si>
  <si>
    <t>非常
不同意
(A)*20</t>
    <phoneticPr fontId="8" type="noConversion"/>
  </si>
  <si>
    <t>不同意
(B)*40</t>
    <phoneticPr fontId="8" type="noConversion"/>
  </si>
  <si>
    <t>同意
(D)*80</t>
    <phoneticPr fontId="8" type="noConversion"/>
  </si>
  <si>
    <t>非常
同意(E)*100</t>
    <phoneticPr fontId="8" type="noConversion"/>
  </si>
  <si>
    <t>1(範本)</t>
    <phoneticPr fontId="1" type="noConversion"/>
  </si>
  <si>
    <t>(填文字)</t>
  </si>
  <si>
    <t>(填文字)</t>
    <phoneticPr fontId="1" type="noConversion"/>
  </si>
  <si>
    <r>
      <rPr>
        <b/>
        <u/>
        <sz val="14"/>
        <color theme="0"/>
        <rFont val="細明體"/>
        <family val="3"/>
        <charset val="136"/>
      </rPr>
      <t>第14題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</si>
  <si>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第13題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</si>
  <si>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第12題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</si>
  <si>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第11題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</si>
  <si>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第10題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</si>
  <si>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第9題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</si>
  <si>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第8題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</si>
  <si>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第7題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</si>
  <si>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第6題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</si>
  <si>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第5題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</si>
  <si>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第4題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</si>
  <si>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第3題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</si>
  <si>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第2題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</si>
  <si>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</si>
  <si>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年級</t>
    </r>
    <r>
      <rPr>
        <b/>
        <sz val="12"/>
        <color theme="0"/>
        <rFont val="細明體"/>
        <family val="3"/>
        <charset val="136"/>
      </rPr>
      <t xml:space="preserve">
1.一年級
2.二年級
3.三年級
4.四年級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</si>
  <si>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就讀系/所</t>
    </r>
    <r>
      <rPr>
        <b/>
        <sz val="12"/>
        <color theme="0"/>
        <rFont val="細明體"/>
        <family val="3"/>
        <charset val="136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</si>
  <si>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就讀學院</t>
    </r>
    <r>
      <rPr>
        <b/>
        <sz val="12"/>
        <color theme="0"/>
        <rFont val="細明體"/>
        <family val="3"/>
        <charset val="136"/>
      </rPr>
      <t xml:space="preserve">
1.醫學
2.口腔
3.藥學
4.護理
5.健康
6.生科
7.人社
</t>
    </r>
    <r>
      <rPr>
        <b/>
        <sz val="12"/>
        <color rgb="FFFFFF00"/>
        <rFont val="細明體"/>
        <family val="3"/>
        <charset val="136"/>
      </rPr>
      <t>非學生 123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</si>
  <si>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性別</t>
    </r>
    <r>
      <rPr>
        <b/>
        <sz val="11"/>
        <color theme="0"/>
        <rFont val="細明體"/>
        <family val="3"/>
        <charset val="136"/>
      </rPr>
      <t xml:space="preserve">
男1女2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</si>
  <si>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參與課程</t>
    </r>
    <r>
      <rPr>
        <b/>
        <sz val="11"/>
        <color theme="0"/>
        <rFont val="細明體"/>
        <family val="3"/>
        <charset val="136"/>
      </rPr>
      <t xml:space="preserve">
(填代碼)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</si>
  <si>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身分別</t>
    </r>
    <r>
      <rPr>
        <b/>
        <sz val="11"/>
        <color theme="0"/>
        <rFont val="細明體"/>
        <family val="3"/>
        <charset val="136"/>
      </rPr>
      <t xml:space="preserve">
1.大學
2.碩士
3.博士
4.醫師
5.教師 
6.職員
7.助理
8.其他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</si>
  <si>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學員姓名</t>
    </r>
    <r>
      <rPr>
        <b/>
        <sz val="11"/>
        <color theme="0"/>
        <rFont val="細明體"/>
        <family val="3"/>
        <charset val="136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</si>
  <si>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訊息來源</t>
    </r>
    <r>
      <rPr>
        <b/>
        <sz val="12"/>
        <color theme="0"/>
        <rFont val="細明體"/>
        <family val="3"/>
        <charset val="136"/>
      </rPr>
      <t xml:space="preserve">
（可複選；以,分隔）
1.系所公告
2.老師推薦
3.同學告知
4.校園海報
5.email通知
6.其他管道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</si>
  <si>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第1題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</si>
  <si>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第2題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</si>
  <si>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第3題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</si>
  <si>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身分別</t>
    </r>
    <r>
      <rPr>
        <b/>
        <sz val="12"/>
        <color theme="0"/>
        <rFont val="細明體"/>
        <family val="3"/>
        <charset val="136"/>
      </rPr>
      <t xml:space="preserve">
1.大學
2.碩士
3.博士
4.醫師 5.教師  6.職員
7.助理
8.其他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</si>
  <si>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學員姓名</t>
    </r>
    <r>
      <rPr>
        <b/>
        <sz val="12"/>
        <color theme="0"/>
        <rFont val="細明體"/>
        <family val="3"/>
        <charset val="136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</si>
  <si>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參與課程</t>
    </r>
    <r>
      <rPr>
        <b/>
        <sz val="12"/>
        <color theme="0"/>
        <rFont val="細明體"/>
        <family val="3"/>
        <charset val="136"/>
      </rPr>
      <t xml:space="preserve">
(填代碼)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</si>
  <si>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訊息來源</t>
    </r>
    <r>
      <rPr>
        <b/>
        <sz val="12"/>
        <color theme="0"/>
        <rFont val="細明體"/>
        <family val="3"/>
        <charset val="136"/>
      </rPr>
      <t xml:space="preserve">
</t>
    </r>
    <r>
      <rPr>
        <b/>
        <sz val="11"/>
        <color theme="0"/>
        <rFont val="細明體"/>
        <family val="3"/>
        <charset val="136"/>
      </rPr>
      <t>（可複選；以,分隔）</t>
    </r>
    <r>
      <rPr>
        <b/>
        <sz val="12"/>
        <color theme="0"/>
        <rFont val="細明體"/>
        <family val="3"/>
        <charset val="136"/>
      </rPr>
      <t xml:space="preserve">
1.系所公告
2.老師推薦
3.同學告知
4.校園海報
5.email通知
6.其他管道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</si>
  <si>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</si>
  <si>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第15題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</si>
  <si>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第4題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</si>
  <si>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t>PIC/S GMP藥品研發人員實務培訓</t>
    <phoneticPr fontId="1" type="noConversion"/>
  </si>
  <si>
    <t>王小明</t>
    <phoneticPr fontId="1" type="noConversion"/>
  </si>
  <si>
    <t>A-1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</si>
</sst>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name val="新細明體"/>
      <family val="2"/>
      <charset val="136"/>
      <scheme val="minor"/>
    </font>
    <font>
      <sz val="12"/>
      <color theme="1" tint="4.9989318521683403E-2"/>
      <name val="細明體"/>
      <family val="3"/>
      <charset val="136"/>
    </font>
    <font>
      <b/>
      <sz val="12"/>
      <color theme="0"/>
      <name val="細明體"/>
      <family val="3"/>
      <charset val="136"/>
    </font>
    <font>
      <b/>
      <sz val="11"/>
      <color theme="0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b/>
      <sz val="13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FF00"/>
      <name val="細明體"/>
      <family val="3"/>
      <charset val="136"/>
    </font>
    <font>
      <b/>
      <u/>
      <sz val="14"/>
      <color theme="0"/>
      <name val="細明體"/>
      <family val="3"/>
      <charset val="136"/>
    </font>
    <font>
      <b/>
      <u/>
      <sz val="14"/>
      <color theme="0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ash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ashed">
        <color indexed="64"/>
      </right>
      <top/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9"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7" xfId="0" applyBorder="1">
      <alignment vertical="center"/>
    </xf>
    <xf numFmtId="0" fontId="9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55" xfId="0" applyBorder="1">
      <alignment vertical="center"/>
    </xf>
    <xf numFmtId="0" fontId="9" fillId="12" borderId="51" xfId="0" applyFont="1" applyFill="1" applyBorder="1" applyAlignment="1">
      <alignment horizontal="center" vertical="center"/>
    </xf>
    <xf numFmtId="0" fontId="10" fillId="11" borderId="54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108" xfId="0" applyBorder="1" applyAlignment="1">
      <alignment horizontal="center" vertical="center"/>
    </xf>
    <xf numFmtId="0" fontId="0" fillId="0" borderId="104" xfId="0" applyFill="1" applyBorder="1" applyAlignment="1">
      <alignment horizontal="center" vertical="center"/>
    </xf>
    <xf numFmtId="0" fontId="0" fillId="0" borderId="110" xfId="0" applyFill="1" applyBorder="1" applyAlignment="1">
      <alignment horizontal="center" vertical="center"/>
    </xf>
    <xf numFmtId="0" fontId="0" fillId="0" borderId="111" xfId="0" applyBorder="1">
      <alignment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alignment vertical="center"/>
    </xf>
    <xf numFmtId="0" fontId="0" fillId="0" borderId="20" xfId="0" applyBorder="1" applyProtection="1">
      <alignment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12" borderId="51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0" fillId="11" borderId="5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15" xfId="0" applyBorder="1" applyProtection="1">
      <alignment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48" xfId="0" applyBorder="1" applyProtection="1">
      <alignment vertical="center"/>
    </xf>
    <xf numFmtId="0" fontId="0" fillId="0" borderId="49" xfId="0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38" xfId="0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3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0" fillId="5" borderId="38" xfId="0" applyFill="1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3" fillId="10" borderId="62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60" xfId="0" applyFont="1" applyFill="1" applyBorder="1" applyProtection="1">
      <alignment vertical="center"/>
      <protection locked="0"/>
    </xf>
    <xf numFmtId="0" fontId="0" fillId="2" borderId="63" xfId="0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61" xfId="0" applyFont="1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2" borderId="67" xfId="0" applyFill="1" applyBorder="1" applyProtection="1">
      <alignment vertical="center"/>
      <protection locked="0"/>
    </xf>
    <xf numFmtId="0" fontId="0" fillId="2" borderId="80" xfId="0" applyFill="1" applyBorder="1" applyProtection="1">
      <alignment vertical="center"/>
      <protection locked="0"/>
    </xf>
    <xf numFmtId="0" fontId="0" fillId="2" borderId="81" xfId="0" applyFill="1" applyBorder="1" applyProtection="1">
      <alignment vertical="center"/>
      <protection locked="0"/>
    </xf>
    <xf numFmtId="0" fontId="0" fillId="2" borderId="84" xfId="0" applyFill="1" applyBorder="1" applyProtection="1">
      <alignment vertical="center"/>
      <protection locked="0"/>
    </xf>
    <xf numFmtId="0" fontId="0" fillId="2" borderId="74" xfId="0" applyFill="1" applyBorder="1" applyProtection="1">
      <alignment vertical="center"/>
      <protection locked="0"/>
    </xf>
    <xf numFmtId="0" fontId="0" fillId="2" borderId="68" xfId="0" applyFill="1" applyBorder="1" applyProtection="1">
      <alignment vertical="center"/>
      <protection locked="0"/>
    </xf>
    <xf numFmtId="0" fontId="0" fillId="2" borderId="69" xfId="0" applyFill="1" applyBorder="1" applyProtection="1">
      <alignment vertical="center"/>
      <protection locked="0"/>
    </xf>
    <xf numFmtId="0" fontId="0" fillId="2" borderId="85" xfId="0" applyFill="1" applyBorder="1" applyProtection="1">
      <alignment vertical="center"/>
      <protection locked="0"/>
    </xf>
    <xf numFmtId="0" fontId="0" fillId="2" borderId="75" xfId="0" applyFill="1" applyBorder="1" applyProtection="1">
      <alignment vertical="center"/>
      <protection locked="0"/>
    </xf>
    <xf numFmtId="0" fontId="0" fillId="2" borderId="70" xfId="0" applyFill="1" applyBorder="1" applyProtection="1">
      <alignment vertical="center"/>
      <protection locked="0"/>
    </xf>
    <xf numFmtId="0" fontId="0" fillId="2" borderId="77" xfId="0" applyFill="1" applyBorder="1" applyProtection="1">
      <alignment vertical="center"/>
      <protection locked="0"/>
    </xf>
    <xf numFmtId="0" fontId="0" fillId="2" borderId="76" xfId="0" applyFill="1" applyBorder="1" applyProtection="1">
      <alignment vertical="center"/>
      <protection locked="0"/>
    </xf>
    <xf numFmtId="0" fontId="0" fillId="2" borderId="72" xfId="0" applyFill="1" applyBorder="1" applyProtection="1">
      <alignment vertical="center"/>
      <protection locked="0"/>
    </xf>
    <xf numFmtId="0" fontId="0" fillId="2" borderId="73" xfId="0" applyFill="1" applyBorder="1" applyProtection="1">
      <alignment vertical="center"/>
      <protection locked="0"/>
    </xf>
    <xf numFmtId="0" fontId="0" fillId="2" borderId="78" xfId="0" applyFill="1" applyBorder="1" applyProtection="1">
      <alignment vertical="center"/>
      <protection locked="0"/>
    </xf>
    <xf numFmtId="0" fontId="0" fillId="2" borderId="86" xfId="0" applyFill="1" applyBorder="1" applyProtection="1">
      <alignment vertical="center"/>
      <protection locked="0"/>
    </xf>
    <xf numFmtId="0" fontId="0" fillId="2" borderId="87" xfId="0" applyFill="1" applyBorder="1" applyProtection="1">
      <alignment vertical="center"/>
      <protection locked="0"/>
    </xf>
    <xf numFmtId="0" fontId="0" fillId="2" borderId="88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2" borderId="82" xfId="0" applyFill="1" applyBorder="1" applyProtection="1">
      <alignment vertical="center"/>
      <protection locked="0"/>
    </xf>
    <xf numFmtId="0" fontId="0" fillId="2" borderId="83" xfId="0" applyFill="1" applyBorder="1" applyProtection="1">
      <alignment vertical="center"/>
      <protection locked="0"/>
    </xf>
    <xf numFmtId="0" fontId="0" fillId="2" borderId="79" xfId="0" applyFill="1" applyBorder="1" applyProtection="1">
      <alignment vertical="center"/>
      <protection locked="0"/>
    </xf>
    <xf numFmtId="0" fontId="0" fillId="2" borderId="65" xfId="0" applyFill="1" applyBorder="1" applyProtection="1">
      <alignment vertical="center"/>
      <protection locked="0"/>
    </xf>
    <xf numFmtId="0" fontId="0" fillId="2" borderId="89" xfId="0" applyFill="1" applyBorder="1" applyProtection="1">
      <alignment vertical="center"/>
      <protection locked="0"/>
    </xf>
    <xf numFmtId="0" fontId="0" fillId="2" borderId="90" xfId="0" applyFill="1" applyBorder="1" applyProtection="1">
      <alignment vertical="center"/>
      <protection locked="0"/>
    </xf>
    <xf numFmtId="0" fontId="0" fillId="2" borderId="91" xfId="0" applyFill="1" applyBorder="1" applyProtection="1">
      <alignment vertical="center"/>
      <protection locked="0"/>
    </xf>
    <xf numFmtId="0" fontId="3" fillId="2" borderId="24" xfId="0" applyFont="1" applyFill="1" applyBorder="1" applyProtection="1">
      <alignment vertical="center"/>
      <protection locked="0"/>
    </xf>
    <xf numFmtId="0" fontId="3" fillId="2" borderId="66" xfId="0" applyFont="1" applyFill="1" applyBorder="1" applyProtection="1">
      <alignment vertical="center"/>
      <protection locked="0"/>
    </xf>
    <xf numFmtId="0" fontId="0" fillId="2" borderId="71" xfId="0" applyFill="1" applyBorder="1" applyProtection="1">
      <alignment vertical="center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 wrapText="1"/>
      <protection locked="0"/>
    </xf>
    <xf numFmtId="0" fontId="11" fillId="8" borderId="8" xfId="0" applyFont="1" applyFill="1" applyBorder="1" applyAlignment="1" applyProtection="1">
      <alignment horizontal="center" vertical="center" wrapText="1"/>
      <protection locked="0"/>
    </xf>
    <xf numFmtId="0" fontId="11" fillId="8" borderId="14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64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8" xfId="0" applyBorder="1">
      <alignment vertical="center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0" fontId="0" fillId="0" borderId="96" xfId="0" applyBorder="1" applyAlignment="1">
      <alignment horizontal="center" vertical="center"/>
    </xf>
    <xf numFmtId="0" fontId="5" fillId="8" borderId="19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Alignment="1" applyProtection="1">
      <alignment horizontal="center" vertical="center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0" fontId="6" fillId="7" borderId="26" xfId="0" applyFont="1" applyFill="1" applyBorder="1" applyAlignment="1" applyProtection="1">
      <alignment horizontal="center" vertical="center"/>
      <protection locked="0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9" fillId="5" borderId="57" xfId="0" applyFont="1" applyFill="1" applyBorder="1" applyAlignment="1" applyProtection="1">
      <alignment horizontal="center" vertical="center"/>
    </xf>
    <xf numFmtId="0" fontId="9" fillId="5" borderId="58" xfId="0" applyFont="1" applyFill="1" applyBorder="1" applyAlignment="1" applyProtection="1">
      <alignment horizontal="center" vertical="center"/>
    </xf>
    <xf numFmtId="0" fontId="9" fillId="7" borderId="29" xfId="0" applyFont="1" applyFill="1" applyBorder="1" applyAlignment="1" applyProtection="1">
      <alignment horizontal="center" vertical="center"/>
    </xf>
    <xf numFmtId="0" fontId="9" fillId="7" borderId="21" xfId="0" applyFont="1" applyFill="1" applyBorder="1" applyAlignment="1" applyProtection="1">
      <alignment horizontal="center" vertical="center"/>
    </xf>
    <xf numFmtId="0" fontId="9" fillId="7" borderId="42" xfId="0" applyFont="1" applyFill="1" applyBorder="1" applyAlignment="1" applyProtection="1">
      <alignment horizontal="center" vertical="center"/>
    </xf>
    <xf numFmtId="0" fontId="9" fillId="7" borderId="43" xfId="0" applyFont="1" applyFill="1" applyBorder="1" applyAlignment="1" applyProtection="1">
      <alignment horizontal="center" vertical="center"/>
    </xf>
    <xf numFmtId="0" fontId="9" fillId="4" borderId="44" xfId="0" applyFont="1" applyFill="1" applyBorder="1" applyAlignment="1" applyProtection="1">
      <alignment horizontal="center" vertical="center"/>
    </xf>
    <xf numFmtId="0" fontId="9" fillId="4" borderId="45" xfId="0" applyFont="1" applyFill="1" applyBorder="1" applyAlignment="1" applyProtection="1">
      <alignment horizontal="center" vertical="center"/>
    </xf>
    <xf numFmtId="0" fontId="9" fillId="4" borderId="46" xfId="0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53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0" fontId="9" fillId="5" borderId="30" xfId="0" applyFont="1" applyFill="1" applyBorder="1" applyAlignment="1" applyProtection="1">
      <alignment horizontal="center" vertical="center"/>
    </xf>
    <xf numFmtId="0" fontId="9" fillId="5" borderId="56" xfId="0" applyFont="1" applyFill="1" applyBorder="1" applyAlignment="1" applyProtection="1">
      <alignment horizontal="center" vertical="center"/>
    </xf>
    <xf numFmtId="0" fontId="9" fillId="6" borderId="44" xfId="0" applyFont="1" applyFill="1" applyBorder="1" applyAlignment="1" applyProtection="1">
      <alignment horizontal="center" vertical="center"/>
    </xf>
    <xf numFmtId="0" fontId="9" fillId="6" borderId="45" xfId="0" applyFont="1" applyFill="1" applyBorder="1" applyAlignment="1" applyProtection="1">
      <alignment horizontal="center" vertical="center"/>
    </xf>
    <xf numFmtId="0" fontId="9" fillId="6" borderId="52" xfId="0" applyFont="1" applyFill="1" applyBorder="1" applyAlignment="1" applyProtection="1">
      <alignment horizontal="center" vertical="center"/>
    </xf>
    <xf numFmtId="0" fontId="9" fillId="6" borderId="31" xfId="0" applyFont="1" applyFill="1" applyBorder="1" applyAlignment="1" applyProtection="1">
      <alignment horizontal="center" vertical="center"/>
    </xf>
    <xf numFmtId="0" fontId="0" fillId="6" borderId="13" xfId="0" applyFill="1" applyBorder="1" applyAlignment="1" applyProtection="1">
      <alignment horizontal="center" vertical="center"/>
    </xf>
    <xf numFmtId="0" fontId="0" fillId="6" borderId="51" xfId="0" applyFill="1" applyBorder="1" applyAlignment="1" applyProtection="1">
      <alignment horizontal="center" vertical="center"/>
    </xf>
    <xf numFmtId="0" fontId="9" fillId="4" borderId="33" xfId="0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5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50" xfId="0" applyBorder="1" applyProtection="1">
      <alignment vertical="center"/>
    </xf>
    <xf numFmtId="0" fontId="0" fillId="0" borderId="13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9" fillId="7" borderId="93" xfId="0" applyFont="1" applyFill="1" applyBorder="1" applyAlignment="1" applyProtection="1">
      <alignment horizontal="center" vertical="center"/>
      <protection locked="0"/>
    </xf>
    <xf numFmtId="0" fontId="9" fillId="7" borderId="94" xfId="0" applyFont="1" applyFill="1" applyBorder="1" applyAlignment="1" applyProtection="1">
      <alignment horizontal="center" vertical="center"/>
      <protection locked="0"/>
    </xf>
    <xf numFmtId="0" fontId="9" fillId="7" borderId="95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15" fillId="5" borderId="25" xfId="0" applyFont="1" applyFill="1" applyBorder="1" applyAlignment="1" applyProtection="1">
      <alignment horizontal="center" vertical="center" wrapText="1"/>
    </xf>
    <xf numFmtId="0" fontId="15" fillId="5" borderId="8" xfId="0" applyFont="1" applyFill="1" applyBorder="1" applyAlignment="1" applyProtection="1">
      <alignment horizontal="center" vertical="center"/>
    </xf>
    <xf numFmtId="0" fontId="15" fillId="5" borderId="19" xfId="0" applyFont="1" applyFill="1" applyBorder="1" applyAlignment="1" applyProtection="1">
      <alignment horizontal="center" vertical="center"/>
    </xf>
    <xf numFmtId="0" fontId="15" fillId="5" borderId="111" xfId="0" applyFont="1" applyFill="1" applyBorder="1" applyAlignment="1" applyProtection="1">
      <alignment horizontal="center" vertical="center" wrapText="1"/>
    </xf>
    <xf numFmtId="0" fontId="15" fillId="5" borderId="38" xfId="0" applyFont="1" applyFill="1" applyBorder="1" applyAlignment="1" applyProtection="1">
      <alignment horizontal="center" vertical="center"/>
    </xf>
    <xf numFmtId="0" fontId="15" fillId="5" borderId="18" xfId="0" applyFont="1" applyFill="1" applyBorder="1" applyAlignment="1" applyProtection="1">
      <alignment horizontal="center" vertical="center"/>
    </xf>
    <xf numFmtId="0" fontId="14" fillId="5" borderId="110" xfId="0" applyFont="1" applyFill="1" applyBorder="1" applyAlignment="1" applyProtection="1">
      <alignment horizontal="center" vertical="center" wrapText="1"/>
    </xf>
    <xf numFmtId="0" fontId="14" fillId="5" borderId="25" xfId="0" applyFont="1" applyFill="1" applyBorder="1" applyAlignment="1" applyProtection="1">
      <alignment horizontal="center" vertical="center" wrapText="1"/>
    </xf>
    <xf numFmtId="0" fontId="14" fillId="5" borderId="104" xfId="0" applyFont="1" applyFill="1" applyBorder="1" applyAlignment="1" applyProtection="1">
      <alignment horizontal="center" vertical="center" wrapText="1"/>
    </xf>
    <xf numFmtId="0" fontId="14" fillId="5" borderId="8" xfId="0" applyFont="1" applyFill="1" applyBorder="1" applyAlignment="1" applyProtection="1">
      <alignment horizontal="center" vertical="center" wrapText="1"/>
    </xf>
    <xf numFmtId="0" fontId="14" fillId="5" borderId="105" xfId="0" applyFont="1" applyFill="1" applyBorder="1" applyAlignment="1" applyProtection="1">
      <alignment horizontal="center" vertical="center" wrapText="1"/>
    </xf>
    <xf numFmtId="0" fontId="14" fillId="5" borderId="1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>
      <alignment vertical="center"/>
    </xf>
    <xf numFmtId="0" fontId="17" fillId="0" borderId="27" xfId="0" applyFont="1" applyFill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8" xfId="0" applyFill="1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02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9" fillId="13" borderId="116" xfId="0" applyFont="1" applyFill="1" applyBorder="1" applyAlignment="1">
      <alignment horizontal="center" vertical="center"/>
    </xf>
    <xf numFmtId="0" fontId="9" fillId="13" borderId="117" xfId="0" applyFont="1" applyFill="1" applyBorder="1" applyAlignment="1">
      <alignment horizontal="center" vertical="center"/>
    </xf>
    <xf numFmtId="0" fontId="9" fillId="13" borderId="118" xfId="0" applyFont="1" applyFill="1" applyBorder="1" applyAlignment="1">
      <alignment horizontal="center" vertical="center"/>
    </xf>
    <xf numFmtId="0" fontId="9" fillId="13" borderId="106" xfId="0" applyFont="1" applyFill="1" applyBorder="1" applyAlignment="1" applyProtection="1">
      <alignment horizontal="center" vertical="center"/>
      <protection locked="0"/>
    </xf>
    <xf numFmtId="0" fontId="9" fillId="13" borderId="103" xfId="0" applyFont="1" applyFill="1" applyBorder="1" applyAlignment="1" applyProtection="1">
      <alignment horizontal="center" vertical="center"/>
      <protection locked="0"/>
    </xf>
    <xf numFmtId="0" fontId="9" fillId="13" borderId="107" xfId="0" applyFont="1" applyFill="1" applyBorder="1" applyAlignment="1" applyProtection="1">
      <alignment horizontal="center" vertical="center"/>
      <protection locked="0"/>
    </xf>
    <xf numFmtId="0" fontId="9" fillId="4" borderId="119" xfId="0" applyFont="1" applyFill="1" applyBorder="1" applyAlignment="1">
      <alignment horizontal="center" vertical="center"/>
    </xf>
    <xf numFmtId="0" fontId="9" fillId="4" borderId="120" xfId="0" applyFont="1" applyFill="1" applyBorder="1" applyAlignment="1">
      <alignment horizontal="center" vertical="center"/>
    </xf>
    <xf numFmtId="0" fontId="9" fillId="4" borderId="121" xfId="0" applyFont="1" applyFill="1" applyBorder="1" applyAlignment="1">
      <alignment horizontal="center" vertical="center"/>
    </xf>
    <xf numFmtId="0" fontId="0" fillId="4" borderId="104" xfId="0" applyFill="1" applyBorder="1">
      <alignment vertical="center"/>
    </xf>
    <xf numFmtId="0" fontId="0" fillId="4" borderId="109" xfId="0" applyFill="1" applyBorder="1">
      <alignment vertical="center"/>
    </xf>
    <xf numFmtId="0" fontId="0" fillId="0" borderId="25" xfId="0" applyBorder="1">
      <alignment vertical="center"/>
    </xf>
    <xf numFmtId="0" fontId="17" fillId="0" borderId="8" xfId="0" applyFont="1" applyBorder="1">
      <alignment vertical="center"/>
    </xf>
    <xf numFmtId="0" fontId="13" fillId="0" borderId="8" xfId="0" applyFont="1" applyBorder="1">
      <alignment vertical="center"/>
    </xf>
    <xf numFmtId="0" fontId="16" fillId="0" borderId="8" xfId="0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51" xfId="0" applyBorder="1">
      <alignment vertical="center"/>
    </xf>
    <xf numFmtId="0" fontId="9" fillId="5" borderId="9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6" fillId="8" borderId="8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7" fillId="9" borderId="7" xfId="0" applyFont="1" applyFill="1" applyBorder="1" applyAlignment="1" applyProtection="1">
      <alignment horizontal="center" vertical="center"/>
      <protection locked="0"/>
    </xf>
    <xf numFmtId="0" fontId="7" fillId="12" borderId="8" xfId="0" applyFont="1" applyFill="1" applyBorder="1" applyAlignment="1" applyProtection="1">
      <alignment horizontal="center" vertical="center"/>
      <protection locked="0"/>
    </xf>
    <xf numFmtId="0" fontId="7" fillId="12" borderId="14" xfId="0" applyFont="1" applyFill="1" applyBorder="1" applyAlignment="1" applyProtection="1">
      <alignment horizontal="center" vertical="center"/>
      <protection locked="0"/>
    </xf>
    <xf numFmtId="0" fontId="9" fillId="7" borderId="29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23" xfId="0" applyBorder="1">
      <alignment vertical="center"/>
    </xf>
    <xf numFmtId="0" fontId="0" fillId="0" borderId="36" xfId="0" applyBorder="1">
      <alignment vertical="center"/>
    </xf>
    <xf numFmtId="0" fontId="0" fillId="0" borderId="50" xfId="0" applyBorder="1">
      <alignment vertical="center"/>
    </xf>
    <xf numFmtId="0" fontId="23" fillId="0" borderId="7" xfId="0" applyFont="1" applyBorder="1" applyAlignment="1">
      <alignment horizontal="left" vertical="center"/>
    </xf>
    <xf numFmtId="0" fontId="0" fillId="0" borderId="125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FF00"/>
  </sheetPr>
  <dimension ref="A1:AJ303"/>
  <sheetViews>
    <sheetView tabSelected="1" zoomScale="70" zoomScaleNormal="70" workbookViewId="0">
      <selection activeCell="H8" sqref="H8"/>
    </sheetView>
  </sheetViews>
  <sheetFormatPr defaultRowHeight="17" x14ac:dyDescent="0.4"/>
  <cols>
    <col min="2" max="2" width="13.36328125" customWidth="1"/>
    <col min="3" max="3" width="12.08984375" customWidth="1"/>
    <col min="5" max="5" width="9.54296875" customWidth="1"/>
    <col min="6" max="6" width="13" customWidth="1"/>
    <col min="7" max="7" width="24.6328125" customWidth="1"/>
    <col min="8" max="8" width="13.26953125" customWidth="1"/>
    <col min="9" max="9" width="22.81640625" customWidth="1"/>
    <col min="10" max="10" width="16.90625" customWidth="1"/>
    <col min="11" max="11" width="16.36328125" customWidth="1"/>
    <col min="12" max="12" width="17.08984375" customWidth="1"/>
    <col min="13" max="14" width="17.36328125" customWidth="1"/>
    <col min="15" max="15" width="16.36328125" customWidth="1"/>
    <col min="16" max="17" width="17.36328125" customWidth="1"/>
    <col min="18" max="18" width="17.26953125" customWidth="1"/>
    <col min="19" max="19" width="15.08984375" customWidth="1"/>
    <col min="20" max="20" width="17.26953125" customWidth="1"/>
    <col min="21" max="21" width="18.26953125" customWidth="1"/>
    <col min="22" max="22" width="15.36328125" customWidth="1"/>
    <col min="23" max="23" width="15.26953125" customWidth="1"/>
    <col min="24" max="24" width="16.36328125" customWidth="1"/>
    <col min="26" max="26" width="12.36328125" customWidth="1"/>
    <col min="27" max="27" width="10.7265625" customWidth="1"/>
    <col min="28" max="28" width="11" customWidth="1"/>
    <col min="31" max="31" width="13.36328125" customWidth="1"/>
    <col min="32" max="32" width="11.453125" customWidth="1"/>
    <col min="33" max="33" width="11" customWidth="1"/>
  </cols>
  <sheetData>
    <row r="1" spans="1:36" x14ac:dyDescent="0.4">
      <c r="A1" s="168" t="s">
        <v>6</v>
      </c>
      <c r="B1" s="170" t="s">
        <v>156</v>
      </c>
      <c r="C1" s="170" t="s">
        <v>157</v>
      </c>
      <c r="D1" s="172" t="s">
        <v>3</v>
      </c>
      <c r="E1" s="173"/>
      <c r="F1" s="173"/>
      <c r="G1" s="173"/>
      <c r="H1" s="173"/>
      <c r="I1" s="174"/>
      <c r="J1" s="175" t="s">
        <v>0</v>
      </c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36" ht="186" customHeight="1" thickBot="1" x14ac:dyDescent="0.45">
      <c r="A2" s="169"/>
      <c r="B2" s="171"/>
      <c r="C2" s="171"/>
      <c r="D2" s="155" t="s">
        <v>147</v>
      </c>
      <c r="E2" s="154" t="s">
        <v>155</v>
      </c>
      <c r="F2" s="154" t="s">
        <v>146</v>
      </c>
      <c r="G2" s="158" t="s">
        <v>145</v>
      </c>
      <c r="H2" s="154" t="s">
        <v>144</v>
      </c>
      <c r="I2" s="154" t="s">
        <v>158</v>
      </c>
      <c r="J2" s="154" t="s">
        <v>143</v>
      </c>
      <c r="K2" s="154" t="s">
        <v>142</v>
      </c>
      <c r="L2" s="154" t="s">
        <v>141</v>
      </c>
      <c r="M2" s="154" t="s">
        <v>140</v>
      </c>
      <c r="N2" s="154" t="s">
        <v>139</v>
      </c>
      <c r="O2" s="154" t="s">
        <v>138</v>
      </c>
      <c r="P2" s="154" t="s">
        <v>137</v>
      </c>
      <c r="Q2" s="154" t="s">
        <v>136</v>
      </c>
      <c r="R2" s="154" t="s">
        <v>135</v>
      </c>
      <c r="S2" s="154" t="s">
        <v>134</v>
      </c>
      <c r="T2" s="154" t="s">
        <v>133</v>
      </c>
      <c r="U2" s="154" t="s">
        <v>132</v>
      </c>
      <c r="V2" s="154" t="s">
        <v>131</v>
      </c>
      <c r="W2" s="154" t="s">
        <v>130</v>
      </c>
      <c r="X2" s="154" t="s">
        <v>160</v>
      </c>
    </row>
    <row r="3" spans="1:36" ht="18" thickTop="1" thickBot="1" x14ac:dyDescent="0.45">
      <c r="A3" s="112" t="s">
        <v>127</v>
      </c>
      <c r="B3" s="113" t="s">
        <v>163</v>
      </c>
      <c r="C3" s="113" t="s">
        <v>164</v>
      </c>
      <c r="D3" s="113">
        <v>2</v>
      </c>
      <c r="E3" s="113">
        <v>2</v>
      </c>
      <c r="F3" s="113">
        <v>7</v>
      </c>
      <c r="G3" s="113" t="s">
        <v>5</v>
      </c>
      <c r="H3" s="113">
        <v>1</v>
      </c>
      <c r="I3" s="113" t="s">
        <v>7</v>
      </c>
      <c r="J3" s="113">
        <v>5</v>
      </c>
      <c r="K3" s="113">
        <v>4</v>
      </c>
      <c r="L3" s="113">
        <v>5</v>
      </c>
      <c r="M3" s="113">
        <v>5</v>
      </c>
      <c r="N3" s="113">
        <v>5</v>
      </c>
      <c r="O3" s="113">
        <v>5</v>
      </c>
      <c r="P3" s="113">
        <v>4</v>
      </c>
      <c r="Q3" s="113">
        <v>5</v>
      </c>
      <c r="R3" s="113">
        <v>5</v>
      </c>
      <c r="S3" s="113">
        <v>4</v>
      </c>
      <c r="T3" s="113">
        <v>5</v>
      </c>
      <c r="U3" s="113">
        <v>5</v>
      </c>
      <c r="V3" s="113">
        <v>4</v>
      </c>
      <c r="W3" s="113">
        <v>5</v>
      </c>
      <c r="X3" s="113">
        <v>5</v>
      </c>
      <c r="Z3" s="178" t="s">
        <v>8</v>
      </c>
      <c r="AA3" s="179"/>
      <c r="AB3" s="179"/>
      <c r="AC3" s="180"/>
      <c r="AD3" s="180"/>
      <c r="AE3" s="180"/>
      <c r="AF3" s="180"/>
      <c r="AG3" s="180"/>
      <c r="AH3" s="181"/>
      <c r="AI3" s="61"/>
      <c r="AJ3" s="62"/>
    </row>
    <row r="4" spans="1:36" ht="17.5" thickTop="1" x14ac:dyDescent="0.4">
      <c r="A4" s="114">
        <v>1</v>
      </c>
      <c r="B4" s="115"/>
      <c r="C4" s="115"/>
      <c r="D4" s="115"/>
      <c r="E4" s="115"/>
      <c r="F4" s="115"/>
      <c r="G4" s="115"/>
      <c r="H4" s="115"/>
      <c r="I4" s="115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Z4" s="189" t="s">
        <v>9</v>
      </c>
      <c r="AA4" s="63" t="s">
        <v>10</v>
      </c>
      <c r="AB4" s="64" t="s">
        <v>11</v>
      </c>
      <c r="AC4" s="65" t="s">
        <v>72</v>
      </c>
      <c r="AD4" s="66"/>
      <c r="AE4" s="67"/>
      <c r="AF4" s="67"/>
      <c r="AG4" s="67"/>
      <c r="AH4" s="67"/>
      <c r="AI4" s="68"/>
      <c r="AJ4" s="69"/>
    </row>
    <row r="5" spans="1:36" ht="17.5" thickBot="1" x14ac:dyDescent="0.45">
      <c r="A5" s="116">
        <v>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Z5" s="190"/>
      <c r="AA5" s="70">
        <f>SUMPRODUCT(--ISNUMBER(FIND(",1,",","&amp;D4:D1007&amp;",")))</f>
        <v>0</v>
      </c>
      <c r="AB5" s="71">
        <f>SUMPRODUCT(--ISNUMBER(FIND(",2,",","&amp;D4:D1007&amp;",")))</f>
        <v>0</v>
      </c>
      <c r="AC5" s="72">
        <f>SUM(AA5:AB5)</f>
        <v>0</v>
      </c>
      <c r="AD5" s="73"/>
      <c r="AE5" s="68"/>
      <c r="AF5" s="68"/>
      <c r="AG5" s="68"/>
      <c r="AH5" s="68"/>
      <c r="AI5" s="68"/>
      <c r="AJ5" s="69"/>
    </row>
    <row r="6" spans="1:36" ht="17.5" thickTop="1" x14ac:dyDescent="0.4">
      <c r="A6" s="116">
        <v>3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46"/>
      <c r="Z6" s="176" t="s">
        <v>12</v>
      </c>
      <c r="AA6" s="74" t="s">
        <v>16</v>
      </c>
      <c r="AB6" s="74" t="s">
        <v>17</v>
      </c>
      <c r="AC6" s="74" t="s">
        <v>18</v>
      </c>
      <c r="AD6" s="75" t="s">
        <v>19</v>
      </c>
      <c r="AE6" s="75" t="s">
        <v>20</v>
      </c>
      <c r="AF6" s="75" t="s">
        <v>21</v>
      </c>
      <c r="AG6" s="75" t="s">
        <v>22</v>
      </c>
      <c r="AH6" s="76" t="s">
        <v>23</v>
      </c>
      <c r="AI6" s="68"/>
      <c r="AJ6" s="69"/>
    </row>
    <row r="7" spans="1:36" ht="17.5" thickBot="1" x14ac:dyDescent="0.45">
      <c r="A7" s="116">
        <v>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46"/>
      <c r="Z7" s="177"/>
      <c r="AA7" s="71">
        <f>SUMPRODUCT(--ISNUMBER(FIND(",1,",","&amp;E4:E1007&amp;",")))</f>
        <v>0</v>
      </c>
      <c r="AB7" s="71">
        <f>SUMPRODUCT(--ISNUMBER(FIND(",2,",","&amp;E4:E1007&amp;",")))</f>
        <v>0</v>
      </c>
      <c r="AC7" s="71">
        <f>SUMPRODUCT(--ISNUMBER(FIND(",3,",","&amp;E4:E1007&amp;",")))</f>
        <v>0</v>
      </c>
      <c r="AD7" s="71">
        <f>SUMPRODUCT(--ISNUMBER(FIND(",4,",","&amp;E4:E1007&amp;",")))</f>
        <v>0</v>
      </c>
      <c r="AE7" s="77">
        <f>SUMPRODUCT(--ISNUMBER(FIND(",5,",","&amp;E4:E1007&amp;",")))</f>
        <v>0</v>
      </c>
      <c r="AF7" s="77">
        <f>SUMPRODUCT(--ISNUMBER(FIND(",6,",","&amp;E4:E1007&amp;",")))</f>
        <v>0</v>
      </c>
      <c r="AG7" s="77">
        <f>SUMPRODUCT(--ISNUMBER(FIND(",7,",","&amp;E4:E1007&amp;",")))</f>
        <v>0</v>
      </c>
      <c r="AH7" s="78">
        <f>SUMPRODUCT(--ISNUMBER(FIND(",8,",","&amp;E4:E1007&amp;",")))</f>
        <v>0</v>
      </c>
      <c r="AI7" s="68"/>
      <c r="AJ7" s="69"/>
    </row>
    <row r="8" spans="1:36" ht="17.5" thickTop="1" x14ac:dyDescent="0.4">
      <c r="A8" s="116">
        <v>5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46"/>
      <c r="Z8" s="176" t="s">
        <v>13</v>
      </c>
      <c r="AA8" s="79" t="s">
        <v>24</v>
      </c>
      <c r="AB8" s="79" t="s">
        <v>25</v>
      </c>
      <c r="AC8" s="79" t="s">
        <v>26</v>
      </c>
      <c r="AD8" s="80" t="s">
        <v>27</v>
      </c>
      <c r="AE8" s="81" t="s">
        <v>28</v>
      </c>
      <c r="AF8" s="81" t="s">
        <v>50</v>
      </c>
      <c r="AG8" s="81" t="s">
        <v>49</v>
      </c>
      <c r="AH8" s="82" t="s">
        <v>29</v>
      </c>
      <c r="AI8" s="68"/>
      <c r="AJ8" s="69"/>
    </row>
    <row r="9" spans="1:36" ht="17.5" thickBot="1" x14ac:dyDescent="0.45">
      <c r="A9" s="116">
        <v>6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46"/>
      <c r="Z9" s="177"/>
      <c r="AA9" s="71">
        <f>SUMPRODUCT(--ISNUMBER(FIND(",1,",","&amp;F4:F1007&amp;",")))</f>
        <v>0</v>
      </c>
      <c r="AB9" s="71">
        <f>SUMPRODUCT(--ISNUMBER(FIND(",2,",","&amp;F4:F1007&amp;",")))</f>
        <v>0</v>
      </c>
      <c r="AC9" s="71">
        <f>SUMPRODUCT(--ISNUMBER(FIND(",3,",","&amp;F4:F1007&amp;",")))</f>
        <v>0</v>
      </c>
      <c r="AD9" s="71">
        <f>SUMPRODUCT(--ISNUMBER(FIND(",4,",","&amp;F4:F1007&amp;",")))</f>
        <v>0</v>
      </c>
      <c r="AE9" s="77">
        <f>SUMPRODUCT(--ISNUMBER(FIND(",5,",","&amp;F4:F1007&amp;",")))</f>
        <v>0</v>
      </c>
      <c r="AF9" s="77">
        <f>SUMPRODUCT(--ISNUMBER(FIND(",6,",","&amp;F4:F1007&amp;",")))</f>
        <v>0</v>
      </c>
      <c r="AG9" s="77">
        <f>SUMPRODUCT(--ISNUMBER(FIND(",7,",","&amp;F4:F1007&amp;",")))</f>
        <v>0</v>
      </c>
      <c r="AH9" s="78">
        <f>SUMPRODUCT(--ISNUMBER(FIND(",123,",","&amp;F4:F1007&amp;",")))</f>
        <v>0</v>
      </c>
      <c r="AI9" s="68"/>
      <c r="AJ9" s="69"/>
    </row>
    <row r="10" spans="1:36" ht="17.5" thickTop="1" x14ac:dyDescent="0.4">
      <c r="A10" s="116">
        <v>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Z10" s="191" t="s">
        <v>14</v>
      </c>
      <c r="AA10" s="83" t="s">
        <v>30</v>
      </c>
      <c r="AB10" s="83" t="s">
        <v>31</v>
      </c>
      <c r="AC10" s="83" t="s">
        <v>32</v>
      </c>
      <c r="AD10" s="76" t="s">
        <v>33</v>
      </c>
      <c r="AE10" s="68"/>
      <c r="AF10" s="68"/>
      <c r="AG10" s="68"/>
      <c r="AH10" s="68"/>
      <c r="AI10" s="68"/>
      <c r="AJ10" s="69"/>
    </row>
    <row r="11" spans="1:36" ht="17.5" thickBot="1" x14ac:dyDescent="0.45">
      <c r="A11" s="116">
        <v>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46"/>
      <c r="Z11" s="192"/>
      <c r="AA11" s="70">
        <f>SUMPRODUCT(--ISNUMBER(FIND(",1,",","&amp;H4:H1007&amp;",")))</f>
        <v>0</v>
      </c>
      <c r="AB11" s="70">
        <f>SUMPRODUCT(--ISNUMBER(FIND(",2,",","&amp;H4:H1007&amp;",")))</f>
        <v>0</v>
      </c>
      <c r="AC11" s="70">
        <f>SUMPRODUCT(--ISNUMBER(FIND(",3,",","&amp;H4:H1007&amp;",")))</f>
        <v>0</v>
      </c>
      <c r="AD11" s="84">
        <f>SUMPRODUCT(--ISNUMBER(FIND(",4,",","&amp;H4:H1007&amp;",")))</f>
        <v>0</v>
      </c>
      <c r="AE11" s="68"/>
      <c r="AF11" s="68"/>
      <c r="AG11" s="68"/>
      <c r="AH11" s="68"/>
      <c r="AI11" s="68"/>
      <c r="AJ11" s="69"/>
    </row>
    <row r="12" spans="1:36" ht="17.5" thickTop="1" x14ac:dyDescent="0.4">
      <c r="A12" s="116">
        <v>9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46"/>
      <c r="Z12" s="176" t="s">
        <v>15</v>
      </c>
      <c r="AA12" s="74" t="s">
        <v>34</v>
      </c>
      <c r="AB12" s="74" t="s">
        <v>36</v>
      </c>
      <c r="AC12" s="74" t="s">
        <v>37</v>
      </c>
      <c r="AD12" s="75" t="s">
        <v>38</v>
      </c>
      <c r="AE12" s="75" t="s">
        <v>39</v>
      </c>
      <c r="AF12" s="85" t="s">
        <v>35</v>
      </c>
      <c r="AG12" s="68"/>
      <c r="AH12" s="68"/>
      <c r="AI12" s="68"/>
      <c r="AJ12" s="69"/>
    </row>
    <row r="13" spans="1:36" ht="17.5" thickBot="1" x14ac:dyDescent="0.45">
      <c r="A13" s="116">
        <v>10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46"/>
      <c r="Z13" s="177"/>
      <c r="AA13" s="71">
        <f>SUMPRODUCT(--ISNUMBER(FIND(",1,",","&amp;I4:I1007&amp;",")))</f>
        <v>0</v>
      </c>
      <c r="AB13" s="71">
        <f>SUMPRODUCT(--ISNUMBER(FIND(",2,",","&amp;I4:I1007&amp;",")))</f>
        <v>0</v>
      </c>
      <c r="AC13" s="71">
        <f>SUMPRODUCT(--ISNUMBER(FIND(",3,",","&amp;I4:I1007&amp;",")))</f>
        <v>0</v>
      </c>
      <c r="AD13" s="71">
        <f>SUMPRODUCT(--ISNUMBER(FIND(",4,",","&amp;I4:I1007&amp;",")))</f>
        <v>0</v>
      </c>
      <c r="AE13" s="71">
        <f>SUMPRODUCT(--ISNUMBER(FIND(",5,",","&amp;I4:I1007&amp;",")))</f>
        <v>0</v>
      </c>
      <c r="AF13" s="86">
        <f>SUMPRODUCT(--ISNUMBER(FIND(",6,",","&amp;I4:I1007&amp;",")))</f>
        <v>0</v>
      </c>
      <c r="AG13" s="68"/>
      <c r="AH13" s="68"/>
      <c r="AI13" s="68"/>
      <c r="AJ13" s="69"/>
    </row>
    <row r="14" spans="1:36" ht="18" thickTop="1" thickBot="1" x14ac:dyDescent="0.45">
      <c r="A14" s="116">
        <v>11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Z14" s="87"/>
      <c r="AA14" s="88"/>
      <c r="AB14" s="88"/>
      <c r="AC14" s="88"/>
      <c r="AD14" s="88"/>
      <c r="AE14" s="88"/>
      <c r="AF14" s="88"/>
      <c r="AG14" s="88"/>
      <c r="AH14" s="88"/>
      <c r="AI14" s="88"/>
      <c r="AJ14" s="89"/>
    </row>
    <row r="15" spans="1:36" ht="17.5" thickTop="1" x14ac:dyDescent="0.4">
      <c r="A15" s="116">
        <v>12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Z15" s="182" t="s">
        <v>51</v>
      </c>
      <c r="AA15" s="183"/>
      <c r="AB15" s="183"/>
      <c r="AC15" s="183"/>
      <c r="AD15" s="183"/>
      <c r="AE15" s="183"/>
      <c r="AF15" s="183"/>
      <c r="AG15" s="183"/>
      <c r="AH15" s="183"/>
      <c r="AI15" s="183"/>
      <c r="AJ15" s="184"/>
    </row>
    <row r="16" spans="1:36" x14ac:dyDescent="0.4">
      <c r="A16" s="116">
        <v>13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Z16" s="90"/>
      <c r="AA16" s="64" t="s">
        <v>55</v>
      </c>
      <c r="AB16" s="64" t="s">
        <v>56</v>
      </c>
      <c r="AC16" s="64" t="s">
        <v>57</v>
      </c>
      <c r="AD16" s="64" t="s">
        <v>58</v>
      </c>
      <c r="AE16" s="64" t="s">
        <v>59</v>
      </c>
      <c r="AF16" s="64" t="s">
        <v>60</v>
      </c>
      <c r="AG16" s="64" t="s">
        <v>61</v>
      </c>
      <c r="AH16" s="64" t="s">
        <v>62</v>
      </c>
      <c r="AI16" s="64" t="s">
        <v>63</v>
      </c>
      <c r="AJ16" s="91" t="s">
        <v>64</v>
      </c>
    </row>
    <row r="17" spans="1:36" x14ac:dyDescent="0.4">
      <c r="A17" s="116">
        <v>14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Z17" s="92" t="s">
        <v>41</v>
      </c>
      <c r="AA17" s="93">
        <f t="shared" ref="AA17:AJ17" si="0">SUMPRODUCT(--ISNUMBER(FIND(",1,",","&amp;J4:J1007&amp;",")))</f>
        <v>0</v>
      </c>
      <c r="AB17" s="93">
        <f t="shared" si="0"/>
        <v>0</v>
      </c>
      <c r="AC17" s="93">
        <f t="shared" si="0"/>
        <v>0</v>
      </c>
      <c r="AD17" s="93">
        <f t="shared" si="0"/>
        <v>0</v>
      </c>
      <c r="AE17" s="93">
        <f t="shared" si="0"/>
        <v>0</v>
      </c>
      <c r="AF17" s="93">
        <f t="shared" si="0"/>
        <v>0</v>
      </c>
      <c r="AG17" s="93">
        <f t="shared" si="0"/>
        <v>0</v>
      </c>
      <c r="AH17" s="93">
        <f t="shared" si="0"/>
        <v>0</v>
      </c>
      <c r="AI17" s="93">
        <f t="shared" si="0"/>
        <v>0</v>
      </c>
      <c r="AJ17" s="94">
        <f t="shared" si="0"/>
        <v>0</v>
      </c>
    </row>
    <row r="18" spans="1:36" x14ac:dyDescent="0.4">
      <c r="A18" s="116">
        <v>15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Z18" s="92" t="s">
        <v>42</v>
      </c>
      <c r="AA18" s="93">
        <f t="shared" ref="AA18:AJ18" si="1">SUMPRODUCT(--ISNUMBER(FIND(",2,",","&amp;J4:J1007&amp;",")))</f>
        <v>0</v>
      </c>
      <c r="AB18" s="93">
        <f t="shared" si="1"/>
        <v>0</v>
      </c>
      <c r="AC18" s="93">
        <f t="shared" si="1"/>
        <v>0</v>
      </c>
      <c r="AD18" s="93">
        <f t="shared" si="1"/>
        <v>0</v>
      </c>
      <c r="AE18" s="93">
        <f t="shared" si="1"/>
        <v>0</v>
      </c>
      <c r="AF18" s="93">
        <f t="shared" si="1"/>
        <v>0</v>
      </c>
      <c r="AG18" s="93">
        <f t="shared" si="1"/>
        <v>0</v>
      </c>
      <c r="AH18" s="93">
        <f t="shared" si="1"/>
        <v>0</v>
      </c>
      <c r="AI18" s="93">
        <f t="shared" si="1"/>
        <v>0</v>
      </c>
      <c r="AJ18" s="94">
        <f t="shared" si="1"/>
        <v>0</v>
      </c>
    </row>
    <row r="19" spans="1:36" x14ac:dyDescent="0.4">
      <c r="A19" s="116">
        <v>16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Z19" s="92" t="s">
        <v>43</v>
      </c>
      <c r="AA19" s="93">
        <f t="shared" ref="AA19:AJ19" si="2">SUMPRODUCT(--ISNUMBER(FIND(",3,",","&amp;J4:J1007&amp;",")))</f>
        <v>0</v>
      </c>
      <c r="AB19" s="93">
        <f t="shared" si="2"/>
        <v>0</v>
      </c>
      <c r="AC19" s="93">
        <f t="shared" si="2"/>
        <v>0</v>
      </c>
      <c r="AD19" s="93">
        <f t="shared" si="2"/>
        <v>0</v>
      </c>
      <c r="AE19" s="93">
        <f t="shared" si="2"/>
        <v>0</v>
      </c>
      <c r="AF19" s="93">
        <f t="shared" si="2"/>
        <v>0</v>
      </c>
      <c r="AG19" s="93">
        <f t="shared" si="2"/>
        <v>0</v>
      </c>
      <c r="AH19" s="93">
        <f t="shared" si="2"/>
        <v>0</v>
      </c>
      <c r="AI19" s="93">
        <f t="shared" si="2"/>
        <v>0</v>
      </c>
      <c r="AJ19" s="94">
        <f t="shared" si="2"/>
        <v>0</v>
      </c>
    </row>
    <row r="20" spans="1:36" x14ac:dyDescent="0.4">
      <c r="A20" s="116">
        <v>17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Z20" s="95" t="s">
        <v>44</v>
      </c>
      <c r="AA20" s="93">
        <f t="shared" ref="AA20:AJ20" si="3">SUMPRODUCT(--ISNUMBER(FIND(",4,",","&amp;J4:J1007&amp;",")))</f>
        <v>0</v>
      </c>
      <c r="AB20" s="93">
        <f t="shared" si="3"/>
        <v>0</v>
      </c>
      <c r="AC20" s="93">
        <f t="shared" si="3"/>
        <v>0</v>
      </c>
      <c r="AD20" s="93">
        <f t="shared" si="3"/>
        <v>0</v>
      </c>
      <c r="AE20" s="93">
        <f t="shared" si="3"/>
        <v>0</v>
      </c>
      <c r="AF20" s="93">
        <f t="shared" si="3"/>
        <v>0</v>
      </c>
      <c r="AG20" s="93">
        <f t="shared" si="3"/>
        <v>0</v>
      </c>
      <c r="AH20" s="93">
        <f t="shared" si="3"/>
        <v>0</v>
      </c>
      <c r="AI20" s="93">
        <f t="shared" si="3"/>
        <v>0</v>
      </c>
      <c r="AJ20" s="94">
        <f t="shared" si="3"/>
        <v>0</v>
      </c>
    </row>
    <row r="21" spans="1:36" x14ac:dyDescent="0.4">
      <c r="A21" s="116">
        <v>18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Z21" s="96" t="s">
        <v>45</v>
      </c>
      <c r="AA21" s="93">
        <f t="shared" ref="AA21:AJ21" si="4">SUMPRODUCT(--ISNUMBER(FIND(",5,",","&amp;J4:J1007&amp;",")))</f>
        <v>0</v>
      </c>
      <c r="AB21" s="93">
        <f t="shared" si="4"/>
        <v>0</v>
      </c>
      <c r="AC21" s="93">
        <f t="shared" si="4"/>
        <v>0</v>
      </c>
      <c r="AD21" s="93">
        <f t="shared" si="4"/>
        <v>0</v>
      </c>
      <c r="AE21" s="93">
        <f t="shared" si="4"/>
        <v>0</v>
      </c>
      <c r="AF21" s="93">
        <f t="shared" si="4"/>
        <v>0</v>
      </c>
      <c r="AG21" s="93">
        <f t="shared" si="4"/>
        <v>0</v>
      </c>
      <c r="AH21" s="93">
        <f t="shared" si="4"/>
        <v>0</v>
      </c>
      <c r="AI21" s="93">
        <f t="shared" si="4"/>
        <v>0</v>
      </c>
      <c r="AJ21" s="94">
        <f t="shared" si="4"/>
        <v>0</v>
      </c>
    </row>
    <row r="22" spans="1:36" x14ac:dyDescent="0.4">
      <c r="A22" s="116">
        <v>19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Z22" s="96" t="s">
        <v>48</v>
      </c>
      <c r="AA22" s="97">
        <f t="shared" ref="AA22:AJ22" si="5">SUM(AA17:AA21)</f>
        <v>0</v>
      </c>
      <c r="AB22" s="97">
        <f t="shared" si="5"/>
        <v>0</v>
      </c>
      <c r="AC22" s="97">
        <f t="shared" si="5"/>
        <v>0</v>
      </c>
      <c r="AD22" s="97">
        <f t="shared" si="5"/>
        <v>0</v>
      </c>
      <c r="AE22" s="97">
        <f t="shared" si="5"/>
        <v>0</v>
      </c>
      <c r="AF22" s="97">
        <f t="shared" si="5"/>
        <v>0</v>
      </c>
      <c r="AG22" s="97">
        <f t="shared" si="5"/>
        <v>0</v>
      </c>
      <c r="AH22" s="97">
        <f t="shared" si="5"/>
        <v>0</v>
      </c>
      <c r="AI22" s="97">
        <f t="shared" si="5"/>
        <v>0</v>
      </c>
      <c r="AJ22" s="98">
        <f t="shared" si="5"/>
        <v>0</v>
      </c>
    </row>
    <row r="23" spans="1:36" ht="17.5" thickBot="1" x14ac:dyDescent="0.45">
      <c r="A23" s="116">
        <v>20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Z23" s="185" t="s">
        <v>105</v>
      </c>
      <c r="AA23" s="186"/>
      <c r="AB23" s="186"/>
      <c r="AC23" s="186"/>
      <c r="AD23" s="186"/>
      <c r="AE23" s="186"/>
      <c r="AF23" s="187"/>
      <c r="AG23" s="187"/>
      <c r="AH23" s="187"/>
      <c r="AI23" s="187"/>
      <c r="AJ23" s="188"/>
    </row>
    <row r="24" spans="1:36" ht="17.5" thickTop="1" x14ac:dyDescent="0.4">
      <c r="A24" s="116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Z24" s="90"/>
      <c r="AA24" s="64" t="s">
        <v>65</v>
      </c>
      <c r="AB24" s="64" t="s">
        <v>66</v>
      </c>
      <c r="AC24" s="64" t="s">
        <v>67</v>
      </c>
      <c r="AD24" s="64" t="s">
        <v>68</v>
      </c>
      <c r="AE24" s="99" t="s">
        <v>69</v>
      </c>
      <c r="AF24" s="100"/>
      <c r="AG24" s="67"/>
      <c r="AH24" s="67"/>
      <c r="AI24" s="67"/>
      <c r="AJ24" s="101"/>
    </row>
    <row r="25" spans="1:36" x14ac:dyDescent="0.4">
      <c r="A25" s="116">
        <v>22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92" t="s">
        <v>41</v>
      </c>
      <c r="AA25" s="93">
        <f>SUMPRODUCT(--ISNUMBER(FIND(",1,",","&amp;T4:T1007&amp;",")))</f>
        <v>0</v>
      </c>
      <c r="AB25" s="93">
        <f>SUMPRODUCT(--ISNUMBER(FIND(",1,",","&amp;U4:U1007&amp;",")))</f>
        <v>0</v>
      </c>
      <c r="AC25" s="93">
        <f>SUMPRODUCT(--ISNUMBER(FIND(",1,",","&amp;V4:V1007&amp;",")))</f>
        <v>0</v>
      </c>
      <c r="AD25" s="93">
        <f>SUMPRODUCT(--ISNUMBER(FIND(",1,",","&amp;W4:W1007&amp;",")))</f>
        <v>0</v>
      </c>
      <c r="AE25" s="102">
        <f>SUMPRODUCT(--ISNUMBER(FIND(",1,",","&amp;X4:X1007&amp;",")))</f>
        <v>0</v>
      </c>
      <c r="AF25" s="68"/>
      <c r="AG25" s="68"/>
      <c r="AH25" s="68"/>
      <c r="AI25" s="68"/>
      <c r="AJ25" s="69"/>
    </row>
    <row r="26" spans="1:36" x14ac:dyDescent="0.4">
      <c r="A26" s="116">
        <v>23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Z26" s="92" t="s">
        <v>42</v>
      </c>
      <c r="AA26" s="93">
        <f>SUMPRODUCT(--ISNUMBER(FIND(",2,",","&amp;T4:T1007&amp;",")))</f>
        <v>0</v>
      </c>
      <c r="AB26" s="93">
        <f>SUMPRODUCT(--ISNUMBER(FIND(",2,",","&amp;U4:U1007&amp;",")))</f>
        <v>0</v>
      </c>
      <c r="AC26" s="93">
        <f>SUMPRODUCT(--ISNUMBER(FIND(",2,",","&amp;V4:V1007&amp;",")))</f>
        <v>0</v>
      </c>
      <c r="AD26" s="93">
        <f>SUMPRODUCT(--ISNUMBER(FIND(",2,",","&amp;W4:W1007&amp;",")))</f>
        <v>0</v>
      </c>
      <c r="AE26" s="102">
        <f>SUMPRODUCT(--ISNUMBER(FIND(",2,",","&amp;X4:X1007&amp;",")))</f>
        <v>0</v>
      </c>
      <c r="AF26" s="68"/>
      <c r="AG26" s="68"/>
      <c r="AH26" s="68"/>
      <c r="AI26" s="68"/>
      <c r="AJ26" s="69"/>
    </row>
    <row r="27" spans="1:36" x14ac:dyDescent="0.4">
      <c r="A27" s="116">
        <v>24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Z27" s="92" t="s">
        <v>43</v>
      </c>
      <c r="AA27" s="93">
        <f>SUMPRODUCT(--ISNUMBER(FIND(",3,",","&amp;T4:T1007&amp;",")))</f>
        <v>0</v>
      </c>
      <c r="AB27" s="93">
        <f>SUMPRODUCT(--ISNUMBER(FIND(",3,",","&amp;U4:U1007&amp;",")))</f>
        <v>0</v>
      </c>
      <c r="AC27" s="93">
        <f>SUMPRODUCT(--ISNUMBER(FIND(",3,",","&amp;V4:V1007&amp;",")))</f>
        <v>0</v>
      </c>
      <c r="AD27" s="93">
        <f>SUMPRODUCT(--ISNUMBER(FIND(",3,",","&amp;W4:W1007&amp;",")))</f>
        <v>0</v>
      </c>
      <c r="AE27" s="102">
        <f>SUMPRODUCT(--ISNUMBER(FIND(",3,",","&amp;X4:X1007&amp;",")))</f>
        <v>0</v>
      </c>
      <c r="AF27" s="68"/>
      <c r="AG27" s="68"/>
      <c r="AH27" s="68"/>
      <c r="AI27" s="68"/>
      <c r="AJ27" s="69"/>
    </row>
    <row r="28" spans="1:36" x14ac:dyDescent="0.4">
      <c r="A28" s="116">
        <v>25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Z28" s="95" t="s">
        <v>44</v>
      </c>
      <c r="AA28" s="93">
        <f>SUMPRODUCT(--ISNUMBER(FIND(",4,",","&amp;T4:T1007&amp;",")))</f>
        <v>0</v>
      </c>
      <c r="AB28" s="93">
        <f>SUMPRODUCT(--ISNUMBER(FIND(",4,",","&amp;U4:U1007&amp;",")))</f>
        <v>0</v>
      </c>
      <c r="AC28" s="93">
        <f>SUMPRODUCT(--ISNUMBER(FIND(",4,",","&amp;V4:V1007&amp;",")))</f>
        <v>0</v>
      </c>
      <c r="AD28" s="93">
        <f>SUMPRODUCT(--ISNUMBER(FIND(",4,",","&amp;W4:W1007&amp;",")))</f>
        <v>0</v>
      </c>
      <c r="AE28" s="102">
        <f>SUMPRODUCT(--ISNUMBER(FIND(",4,",","&amp;X4:X1007&amp;",")))</f>
        <v>0</v>
      </c>
      <c r="AF28" s="68"/>
      <c r="AG28" s="68"/>
      <c r="AH28" s="68"/>
      <c r="AI28" s="68"/>
      <c r="AJ28" s="69"/>
    </row>
    <row r="29" spans="1:36" x14ac:dyDescent="0.4">
      <c r="A29" s="116">
        <v>26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Z29" s="96" t="s">
        <v>45</v>
      </c>
      <c r="AA29" s="93">
        <f>SUMPRODUCT(--ISNUMBER(FIND(",5,",","&amp;T4:T1007&amp;",")))</f>
        <v>0</v>
      </c>
      <c r="AB29" s="93">
        <f>SUMPRODUCT(--ISNUMBER(FIND(",5,",","&amp;U4:U1007&amp;",")))</f>
        <v>0</v>
      </c>
      <c r="AC29" s="93">
        <f>SUMPRODUCT(--ISNUMBER(FIND(",5,",","&amp;V4:V1007&amp;",")))</f>
        <v>0</v>
      </c>
      <c r="AD29" s="93">
        <f>SUMPRODUCT(--ISNUMBER(FIND(",5,",","&amp;W4:W1007&amp;",")))</f>
        <v>0</v>
      </c>
      <c r="AE29" s="102">
        <f>SUMPRODUCT(--ISNUMBER(FIND(",5,",","&amp;X4:X1007&amp;",")))</f>
        <v>0</v>
      </c>
      <c r="AF29" s="68"/>
      <c r="AG29" s="68"/>
      <c r="AH29" s="68"/>
      <c r="AI29" s="68"/>
      <c r="AJ29" s="69"/>
    </row>
    <row r="30" spans="1:36" ht="17.5" thickBot="1" x14ac:dyDescent="0.45">
      <c r="A30" s="116">
        <v>27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Z30" s="103" t="s">
        <v>48</v>
      </c>
      <c r="AA30" s="71">
        <f>SUM(AA25:AA29)</f>
        <v>0</v>
      </c>
      <c r="AB30" s="71">
        <f>SUM(AB25:AB29)</f>
        <v>0</v>
      </c>
      <c r="AC30" s="71">
        <f>SUM(AC25:AC29)</f>
        <v>0</v>
      </c>
      <c r="AD30" s="71">
        <f>SUM(AD25:AD29)</f>
        <v>0</v>
      </c>
      <c r="AE30" s="86">
        <f>SUM(AE25:AE29)</f>
        <v>0</v>
      </c>
      <c r="AF30" s="68"/>
      <c r="AG30" s="68"/>
      <c r="AH30" s="68"/>
      <c r="AI30" s="68"/>
      <c r="AJ30" s="69"/>
    </row>
    <row r="31" spans="1:36" ht="18" thickTop="1" thickBot="1" x14ac:dyDescent="0.45">
      <c r="A31" s="116">
        <v>28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Z31" s="87"/>
      <c r="AA31" s="88"/>
      <c r="AB31" s="88"/>
      <c r="AC31" s="88"/>
      <c r="AD31" s="88"/>
      <c r="AE31" s="88"/>
      <c r="AF31" s="88"/>
      <c r="AG31" s="88"/>
      <c r="AH31" s="88"/>
      <c r="AI31" s="88"/>
      <c r="AJ31" s="69"/>
    </row>
    <row r="32" spans="1:36" ht="17.5" thickTop="1" x14ac:dyDescent="0.4">
      <c r="A32" s="116">
        <v>29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Z32" s="193" t="s">
        <v>51</v>
      </c>
      <c r="AA32" s="194"/>
      <c r="AB32" s="194"/>
      <c r="AC32" s="194"/>
      <c r="AD32" s="194"/>
      <c r="AE32" s="194"/>
      <c r="AF32" s="194"/>
      <c r="AG32" s="194"/>
      <c r="AH32" s="194"/>
      <c r="AI32" s="195"/>
      <c r="AJ32" s="69"/>
    </row>
    <row r="33" spans="1:36" x14ac:dyDescent="0.4">
      <c r="A33" s="116">
        <v>30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Z33" s="104" t="s">
        <v>40</v>
      </c>
      <c r="AA33" s="105" t="s">
        <v>41</v>
      </c>
      <c r="AB33" s="105" t="s">
        <v>42</v>
      </c>
      <c r="AC33" s="105" t="s">
        <v>43</v>
      </c>
      <c r="AD33" s="105" t="s">
        <v>44</v>
      </c>
      <c r="AE33" s="105" t="s">
        <v>45</v>
      </c>
      <c r="AF33" s="105" t="s">
        <v>46</v>
      </c>
      <c r="AG33" s="105" t="s">
        <v>53</v>
      </c>
      <c r="AH33" s="105" t="s">
        <v>47</v>
      </c>
      <c r="AI33" s="106" t="s">
        <v>54</v>
      </c>
      <c r="AJ33" s="69"/>
    </row>
    <row r="34" spans="1:36" x14ac:dyDescent="0.4">
      <c r="A34" s="116">
        <v>31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Z34" s="107" t="s">
        <v>55</v>
      </c>
      <c r="AA34" s="108">
        <f>20*AA17</f>
        <v>0</v>
      </c>
      <c r="AB34" s="108">
        <f>40*AA18</f>
        <v>0</v>
      </c>
      <c r="AC34" s="108">
        <f>60*AA19</f>
        <v>0</v>
      </c>
      <c r="AD34" s="108">
        <f>80*AA20</f>
        <v>0</v>
      </c>
      <c r="AE34" s="108">
        <f>100*AA21</f>
        <v>0</v>
      </c>
      <c r="AF34" s="108">
        <f>AA22</f>
        <v>0</v>
      </c>
      <c r="AG34" s="108">
        <f t="shared" ref="AG34:AG43" si="6">SUM(AA34:AE34)</f>
        <v>0</v>
      </c>
      <c r="AH34" s="108" t="e">
        <f t="shared" ref="AH34:AH43" si="7">AG34/AF34</f>
        <v>#DIV/0!</v>
      </c>
      <c r="AI34" s="109">
        <f>STDEVP(AA34:AE34)</f>
        <v>0</v>
      </c>
      <c r="AJ34" s="69"/>
    </row>
    <row r="35" spans="1:36" x14ac:dyDescent="0.4">
      <c r="A35" s="116">
        <v>32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Z35" s="107" t="s">
        <v>56</v>
      </c>
      <c r="AA35" s="108">
        <f>20*AB17</f>
        <v>0</v>
      </c>
      <c r="AB35" s="108">
        <f>40*AB18</f>
        <v>0</v>
      </c>
      <c r="AC35" s="108">
        <f>60*AB19</f>
        <v>0</v>
      </c>
      <c r="AD35" s="108">
        <f>80*AB20</f>
        <v>0</v>
      </c>
      <c r="AE35" s="108">
        <f>100*AB21</f>
        <v>0</v>
      </c>
      <c r="AF35" s="108">
        <f>AB22</f>
        <v>0</v>
      </c>
      <c r="AG35" s="108">
        <f t="shared" si="6"/>
        <v>0</v>
      </c>
      <c r="AH35" s="108" t="e">
        <f t="shared" si="7"/>
        <v>#DIV/0!</v>
      </c>
      <c r="AI35" s="109">
        <f t="shared" ref="AI35:AI43" si="8">STDEVP(AA35:AE35)</f>
        <v>0</v>
      </c>
      <c r="AJ35" s="69"/>
    </row>
    <row r="36" spans="1:36" x14ac:dyDescent="0.4">
      <c r="A36" s="116">
        <v>33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Z36" s="107" t="s">
        <v>57</v>
      </c>
      <c r="AA36" s="108">
        <f>20*AC17</f>
        <v>0</v>
      </c>
      <c r="AB36" s="108">
        <f>40*AC18</f>
        <v>0</v>
      </c>
      <c r="AC36" s="108">
        <f>60*AC19</f>
        <v>0</v>
      </c>
      <c r="AD36" s="108">
        <f>80*AC20</f>
        <v>0</v>
      </c>
      <c r="AE36" s="108">
        <f>100*AC21</f>
        <v>0</v>
      </c>
      <c r="AF36" s="108">
        <f>AC22</f>
        <v>0</v>
      </c>
      <c r="AG36" s="108">
        <f t="shared" si="6"/>
        <v>0</v>
      </c>
      <c r="AH36" s="108" t="e">
        <f t="shared" si="7"/>
        <v>#DIV/0!</v>
      </c>
      <c r="AI36" s="109">
        <f t="shared" si="8"/>
        <v>0</v>
      </c>
      <c r="AJ36" s="69"/>
    </row>
    <row r="37" spans="1:36" x14ac:dyDescent="0.4">
      <c r="A37" s="116">
        <v>34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Z37" s="107" t="s">
        <v>58</v>
      </c>
      <c r="AA37" s="108">
        <f>20*AD17</f>
        <v>0</v>
      </c>
      <c r="AB37" s="108">
        <f>40*AD18</f>
        <v>0</v>
      </c>
      <c r="AC37" s="108">
        <f>60*AD19</f>
        <v>0</v>
      </c>
      <c r="AD37" s="108">
        <f>80*AD20</f>
        <v>0</v>
      </c>
      <c r="AE37" s="108">
        <f>100*AD21</f>
        <v>0</v>
      </c>
      <c r="AF37" s="108">
        <f>AD22</f>
        <v>0</v>
      </c>
      <c r="AG37" s="108">
        <f t="shared" si="6"/>
        <v>0</v>
      </c>
      <c r="AH37" s="108" t="e">
        <f t="shared" si="7"/>
        <v>#DIV/0!</v>
      </c>
      <c r="AI37" s="109">
        <f t="shared" si="8"/>
        <v>0</v>
      </c>
      <c r="AJ37" s="69"/>
    </row>
    <row r="38" spans="1:36" x14ac:dyDescent="0.4">
      <c r="A38" s="116">
        <v>35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Z38" s="107" t="s">
        <v>59</v>
      </c>
      <c r="AA38" s="108">
        <f>20*AE17</f>
        <v>0</v>
      </c>
      <c r="AB38" s="108">
        <f>40*AE18</f>
        <v>0</v>
      </c>
      <c r="AC38" s="108">
        <f>60*AE19</f>
        <v>0</v>
      </c>
      <c r="AD38" s="108">
        <f>80*AE20</f>
        <v>0</v>
      </c>
      <c r="AE38" s="108">
        <f>100*AE21</f>
        <v>0</v>
      </c>
      <c r="AF38" s="108">
        <f>AE22</f>
        <v>0</v>
      </c>
      <c r="AG38" s="108">
        <f t="shared" si="6"/>
        <v>0</v>
      </c>
      <c r="AH38" s="108" t="e">
        <f t="shared" si="7"/>
        <v>#DIV/0!</v>
      </c>
      <c r="AI38" s="109">
        <f t="shared" si="8"/>
        <v>0</v>
      </c>
      <c r="AJ38" s="69"/>
    </row>
    <row r="39" spans="1:36" x14ac:dyDescent="0.4">
      <c r="A39" s="116">
        <v>36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Z39" s="107" t="s">
        <v>60</v>
      </c>
      <c r="AA39" s="108">
        <f>20*AF17</f>
        <v>0</v>
      </c>
      <c r="AB39" s="108">
        <f>40*AF18</f>
        <v>0</v>
      </c>
      <c r="AC39" s="108">
        <f>60*AF19</f>
        <v>0</v>
      </c>
      <c r="AD39" s="108">
        <f>80*AF20</f>
        <v>0</v>
      </c>
      <c r="AE39" s="108">
        <f>100*AF21</f>
        <v>0</v>
      </c>
      <c r="AF39" s="108">
        <f>AF22</f>
        <v>0</v>
      </c>
      <c r="AG39" s="108">
        <f t="shared" si="6"/>
        <v>0</v>
      </c>
      <c r="AH39" s="108" t="e">
        <f t="shared" si="7"/>
        <v>#DIV/0!</v>
      </c>
      <c r="AI39" s="109">
        <f t="shared" si="8"/>
        <v>0</v>
      </c>
      <c r="AJ39" s="69"/>
    </row>
    <row r="40" spans="1:36" x14ac:dyDescent="0.4">
      <c r="A40" s="116">
        <v>37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Z40" s="107" t="s">
        <v>61</v>
      </c>
      <c r="AA40" s="108">
        <f>20*AG17</f>
        <v>0</v>
      </c>
      <c r="AB40" s="108">
        <f>40*AG18</f>
        <v>0</v>
      </c>
      <c r="AC40" s="108">
        <f>60*AG19</f>
        <v>0</v>
      </c>
      <c r="AD40" s="108">
        <f>80*AG20</f>
        <v>0</v>
      </c>
      <c r="AE40" s="108">
        <f>100*AG21</f>
        <v>0</v>
      </c>
      <c r="AF40" s="108">
        <f>AG22</f>
        <v>0</v>
      </c>
      <c r="AG40" s="108">
        <f t="shared" si="6"/>
        <v>0</v>
      </c>
      <c r="AH40" s="108" t="e">
        <f t="shared" si="7"/>
        <v>#DIV/0!</v>
      </c>
      <c r="AI40" s="109">
        <f t="shared" si="8"/>
        <v>0</v>
      </c>
      <c r="AJ40" s="69"/>
    </row>
    <row r="41" spans="1:36" x14ac:dyDescent="0.4">
      <c r="A41" s="116">
        <v>38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Z41" s="107" t="s">
        <v>62</v>
      </c>
      <c r="AA41" s="108">
        <f>20*AH17</f>
        <v>0</v>
      </c>
      <c r="AB41" s="108">
        <f>40*AH18</f>
        <v>0</v>
      </c>
      <c r="AC41" s="108">
        <f>60*AH19</f>
        <v>0</v>
      </c>
      <c r="AD41" s="108">
        <f>80*AH20</f>
        <v>0</v>
      </c>
      <c r="AE41" s="108">
        <f>100*AH21</f>
        <v>0</v>
      </c>
      <c r="AF41" s="108">
        <f>AH22</f>
        <v>0</v>
      </c>
      <c r="AG41" s="108">
        <f t="shared" si="6"/>
        <v>0</v>
      </c>
      <c r="AH41" s="108" t="e">
        <f t="shared" si="7"/>
        <v>#DIV/0!</v>
      </c>
      <c r="AI41" s="109">
        <f t="shared" si="8"/>
        <v>0</v>
      </c>
      <c r="AJ41" s="69"/>
    </row>
    <row r="42" spans="1:36" x14ac:dyDescent="0.4">
      <c r="A42" s="116">
        <v>39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Z42" s="107" t="s">
        <v>63</v>
      </c>
      <c r="AA42" s="108">
        <f>20*AI17</f>
        <v>0</v>
      </c>
      <c r="AB42" s="108">
        <f>40*AI18</f>
        <v>0</v>
      </c>
      <c r="AC42" s="108">
        <f>60*AI19</f>
        <v>0</v>
      </c>
      <c r="AD42" s="108">
        <f>80*AI20</f>
        <v>0</v>
      </c>
      <c r="AE42" s="108">
        <f>100*AI21</f>
        <v>0</v>
      </c>
      <c r="AF42" s="108">
        <f>AI22</f>
        <v>0</v>
      </c>
      <c r="AG42" s="108">
        <f t="shared" si="6"/>
        <v>0</v>
      </c>
      <c r="AH42" s="108" t="e">
        <f t="shared" si="7"/>
        <v>#DIV/0!</v>
      </c>
      <c r="AI42" s="109">
        <f t="shared" si="8"/>
        <v>0</v>
      </c>
      <c r="AJ42" s="69"/>
    </row>
    <row r="43" spans="1:36" x14ac:dyDescent="0.4">
      <c r="A43" s="116">
        <v>40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Z43" s="107" t="s">
        <v>64</v>
      </c>
      <c r="AA43" s="108">
        <f>20*AJ17</f>
        <v>0</v>
      </c>
      <c r="AB43" s="108">
        <f>40*AJ18</f>
        <v>0</v>
      </c>
      <c r="AC43" s="108">
        <f>60*AJ19</f>
        <v>0</v>
      </c>
      <c r="AD43" s="108">
        <f>80*AJ20</f>
        <v>0</v>
      </c>
      <c r="AE43" s="108">
        <f>100*AJ21</f>
        <v>0</v>
      </c>
      <c r="AF43" s="108">
        <f>AJ22</f>
        <v>0</v>
      </c>
      <c r="AG43" s="108">
        <f t="shared" si="6"/>
        <v>0</v>
      </c>
      <c r="AH43" s="108" t="e">
        <f t="shared" si="7"/>
        <v>#DIV/0!</v>
      </c>
      <c r="AI43" s="109">
        <f t="shared" si="8"/>
        <v>0</v>
      </c>
      <c r="AJ43" s="69"/>
    </row>
    <row r="44" spans="1:36" x14ac:dyDescent="0.4">
      <c r="A44" s="116">
        <v>41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Z44" s="196" t="s">
        <v>52</v>
      </c>
      <c r="AA44" s="197"/>
      <c r="AB44" s="197"/>
      <c r="AC44" s="197"/>
      <c r="AD44" s="197"/>
      <c r="AE44" s="197"/>
      <c r="AF44" s="197"/>
      <c r="AG44" s="197"/>
      <c r="AH44" s="197"/>
      <c r="AI44" s="198"/>
      <c r="AJ44" s="69"/>
    </row>
    <row r="45" spans="1:36" x14ac:dyDescent="0.4">
      <c r="A45" s="116">
        <v>42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Z45" s="104" t="s">
        <v>40</v>
      </c>
      <c r="AA45" s="105" t="s">
        <v>41</v>
      </c>
      <c r="AB45" s="105" t="s">
        <v>42</v>
      </c>
      <c r="AC45" s="105" t="s">
        <v>43</v>
      </c>
      <c r="AD45" s="105" t="s">
        <v>44</v>
      </c>
      <c r="AE45" s="105" t="s">
        <v>45</v>
      </c>
      <c r="AF45" s="105" t="s">
        <v>46</v>
      </c>
      <c r="AG45" s="105" t="s">
        <v>53</v>
      </c>
      <c r="AH45" s="105" t="s">
        <v>47</v>
      </c>
      <c r="AI45" s="106" t="s">
        <v>54</v>
      </c>
      <c r="AJ45" s="69"/>
    </row>
    <row r="46" spans="1:36" x14ac:dyDescent="0.4">
      <c r="A46" s="116">
        <v>43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Z46" s="107" t="s">
        <v>65</v>
      </c>
      <c r="AA46" s="108">
        <f>20*AA25</f>
        <v>0</v>
      </c>
      <c r="AB46" s="108">
        <f>40*AA26</f>
        <v>0</v>
      </c>
      <c r="AC46" s="108">
        <f>60*AA27</f>
        <v>0</v>
      </c>
      <c r="AD46" s="108">
        <f>80*AA28</f>
        <v>0</v>
      </c>
      <c r="AE46" s="108">
        <f>100*AA29</f>
        <v>0</v>
      </c>
      <c r="AF46" s="108">
        <f>AA30</f>
        <v>0</v>
      </c>
      <c r="AG46" s="108">
        <f>SUM(AA46:AE46)</f>
        <v>0</v>
      </c>
      <c r="AH46" s="108" t="e">
        <f>AG46/AF46</f>
        <v>#DIV/0!</v>
      </c>
      <c r="AI46" s="109">
        <f>STDEVP(AA46:AE46)</f>
        <v>0</v>
      </c>
      <c r="AJ46" s="69"/>
    </row>
    <row r="47" spans="1:36" x14ac:dyDescent="0.4">
      <c r="A47" s="116">
        <v>44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Z47" s="107" t="s">
        <v>66</v>
      </c>
      <c r="AA47" s="108">
        <f>20*AB25</f>
        <v>0</v>
      </c>
      <c r="AB47" s="108">
        <f>40*AB26</f>
        <v>0</v>
      </c>
      <c r="AC47" s="108">
        <f>60*AB27</f>
        <v>0</v>
      </c>
      <c r="AD47" s="108">
        <f>80*AB28</f>
        <v>0</v>
      </c>
      <c r="AE47" s="108">
        <f>100*AB29</f>
        <v>0</v>
      </c>
      <c r="AF47" s="108">
        <f>AB30</f>
        <v>0</v>
      </c>
      <c r="AG47" s="108">
        <f>SUM(AA47:AE47)</f>
        <v>0</v>
      </c>
      <c r="AH47" s="108" t="e">
        <f>AG47/AF47</f>
        <v>#DIV/0!</v>
      </c>
      <c r="AI47" s="109">
        <f t="shared" ref="AI47:AI50" si="9">STDEVP(AA47:AE47)</f>
        <v>0</v>
      </c>
      <c r="AJ47" s="69"/>
    </row>
    <row r="48" spans="1:36" x14ac:dyDescent="0.4">
      <c r="A48" s="116">
        <v>45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Z48" s="107" t="s">
        <v>67</v>
      </c>
      <c r="AA48" s="108">
        <f>20*AC25</f>
        <v>0</v>
      </c>
      <c r="AB48" s="108">
        <f>40*AC26</f>
        <v>0</v>
      </c>
      <c r="AC48" s="108">
        <f>60*AC27</f>
        <v>0</v>
      </c>
      <c r="AD48" s="108">
        <f>80*AC28</f>
        <v>0</v>
      </c>
      <c r="AE48" s="108">
        <f>100*AC29</f>
        <v>0</v>
      </c>
      <c r="AF48" s="108">
        <f>AC30</f>
        <v>0</v>
      </c>
      <c r="AG48" s="108">
        <f>SUM(AA48:AE48)</f>
        <v>0</v>
      </c>
      <c r="AH48" s="108" t="e">
        <f>AG48/AF48</f>
        <v>#DIV/0!</v>
      </c>
      <c r="AI48" s="109">
        <f t="shared" si="9"/>
        <v>0</v>
      </c>
      <c r="AJ48" s="69"/>
    </row>
    <row r="49" spans="1:36" x14ac:dyDescent="0.4">
      <c r="A49" s="116">
        <v>46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Z49" s="107" t="s">
        <v>68</v>
      </c>
      <c r="AA49" s="108">
        <f>20*AD25</f>
        <v>0</v>
      </c>
      <c r="AB49" s="108">
        <f>40*AD26</f>
        <v>0</v>
      </c>
      <c r="AC49" s="108">
        <f>60*AD27</f>
        <v>0</v>
      </c>
      <c r="AD49" s="108">
        <f>80*AD28</f>
        <v>0</v>
      </c>
      <c r="AE49" s="108">
        <f>100*AD29</f>
        <v>0</v>
      </c>
      <c r="AF49" s="108">
        <f>AD30</f>
        <v>0</v>
      </c>
      <c r="AG49" s="108">
        <f>SUM(AA49:AE49)</f>
        <v>0</v>
      </c>
      <c r="AH49" s="108" t="e">
        <f>AG49/AF49</f>
        <v>#DIV/0!</v>
      </c>
      <c r="AI49" s="109">
        <f t="shared" si="9"/>
        <v>0</v>
      </c>
      <c r="AJ49" s="69"/>
    </row>
    <row r="50" spans="1:36" x14ac:dyDescent="0.4">
      <c r="A50" s="116">
        <v>47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Z50" s="107" t="s">
        <v>69</v>
      </c>
      <c r="AA50" s="108">
        <f>20*AE25</f>
        <v>0</v>
      </c>
      <c r="AB50" s="108">
        <f>40*AE26</f>
        <v>0</v>
      </c>
      <c r="AC50" s="108">
        <f>60*AE27</f>
        <v>0</v>
      </c>
      <c r="AD50" s="108">
        <f>80*AE28</f>
        <v>0</v>
      </c>
      <c r="AE50" s="108">
        <f>100*AE29</f>
        <v>0</v>
      </c>
      <c r="AF50" s="108">
        <f>AE30</f>
        <v>0</v>
      </c>
      <c r="AG50" s="108">
        <f>SUM(AA50:AE50)</f>
        <v>0</v>
      </c>
      <c r="AH50" s="108" t="e">
        <f>AG50/AF50</f>
        <v>#DIV/0!</v>
      </c>
      <c r="AI50" s="109">
        <f t="shared" si="9"/>
        <v>0</v>
      </c>
      <c r="AJ50" s="69"/>
    </row>
    <row r="51" spans="1:36" x14ac:dyDescent="0.4">
      <c r="A51" s="116">
        <v>48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Z51" s="199" t="s">
        <v>70</v>
      </c>
      <c r="AA51" s="201" t="s">
        <v>118</v>
      </c>
      <c r="AB51" s="202"/>
      <c r="AC51" s="202"/>
      <c r="AD51" s="202"/>
      <c r="AE51" s="203"/>
      <c r="AF51" s="204" t="s">
        <v>119</v>
      </c>
      <c r="AG51" s="204"/>
      <c r="AH51" s="204"/>
      <c r="AI51" s="205"/>
      <c r="AJ51" s="69"/>
    </row>
    <row r="52" spans="1:36" ht="17.5" thickBot="1" x14ac:dyDescent="0.45">
      <c r="A52" s="116">
        <v>49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Z52" s="200"/>
      <c r="AA52" s="206" t="e">
        <f>(AH34+AH35+AH36+AH37+AH38+AH39+AH40+AH41+AH42+AH43)/10</f>
        <v>#DIV/0!</v>
      </c>
      <c r="AB52" s="207"/>
      <c r="AC52" s="207"/>
      <c r="AD52" s="207"/>
      <c r="AE52" s="208"/>
      <c r="AF52" s="206" t="e">
        <f>(AH46+AH47+AH48+AH49+AH50)/5</f>
        <v>#DIV/0!</v>
      </c>
      <c r="AG52" s="207"/>
      <c r="AH52" s="207"/>
      <c r="AI52" s="209"/>
      <c r="AJ52" s="110"/>
    </row>
    <row r="53" spans="1:36" ht="17.5" thickTop="1" x14ac:dyDescent="0.4">
      <c r="A53" s="116">
        <v>50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:36" x14ac:dyDescent="0.4">
      <c r="A54" s="116">
        <v>51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:36" x14ac:dyDescent="0.4">
      <c r="A55" s="116">
        <v>52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:36" x14ac:dyDescent="0.4">
      <c r="A56" s="116">
        <v>53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:36" x14ac:dyDescent="0.4">
      <c r="A57" s="116">
        <v>54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:36" x14ac:dyDescent="0.4">
      <c r="A58" s="116">
        <v>55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  <row r="59" spans="1:36" x14ac:dyDescent="0.4">
      <c r="A59" s="116">
        <v>56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</row>
    <row r="60" spans="1:36" x14ac:dyDescent="0.4">
      <c r="A60" s="116">
        <v>57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  <row r="61" spans="1:36" x14ac:dyDescent="0.4">
      <c r="A61" s="116">
        <v>58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</row>
    <row r="62" spans="1:36" x14ac:dyDescent="0.4">
      <c r="A62" s="116">
        <v>59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</row>
    <row r="63" spans="1:36" x14ac:dyDescent="0.4">
      <c r="A63" s="116">
        <v>60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spans="1:36" x14ac:dyDescent="0.4">
      <c r="A64" s="116">
        <v>61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</row>
    <row r="65" spans="1:24" x14ac:dyDescent="0.4">
      <c r="A65" s="116">
        <v>62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</row>
    <row r="66" spans="1:24" x14ac:dyDescent="0.4">
      <c r="A66" s="116">
        <v>63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</row>
    <row r="67" spans="1:24" x14ac:dyDescent="0.4">
      <c r="A67" s="116">
        <v>64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spans="1:24" x14ac:dyDescent="0.4">
      <c r="A68" s="116">
        <v>65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</row>
    <row r="69" spans="1:24" x14ac:dyDescent="0.4">
      <c r="A69" s="116">
        <v>66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</row>
    <row r="70" spans="1:24" x14ac:dyDescent="0.4">
      <c r="A70" s="116">
        <v>67</v>
      </c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</row>
    <row r="71" spans="1:24" x14ac:dyDescent="0.4">
      <c r="A71" s="116">
        <v>68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</row>
    <row r="72" spans="1:24" x14ac:dyDescent="0.4">
      <c r="A72" s="116">
        <v>69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</row>
    <row r="73" spans="1:24" x14ac:dyDescent="0.4">
      <c r="A73" s="116">
        <v>70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</row>
    <row r="74" spans="1:24" x14ac:dyDescent="0.4">
      <c r="A74" s="116">
        <v>71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</row>
    <row r="75" spans="1:24" x14ac:dyDescent="0.4">
      <c r="A75" s="116">
        <v>72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spans="1:24" x14ac:dyDescent="0.4">
      <c r="A76" s="116">
        <v>73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</row>
    <row r="77" spans="1:24" x14ac:dyDescent="0.4">
      <c r="A77" s="116">
        <v>74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</row>
    <row r="78" spans="1:24" x14ac:dyDescent="0.4">
      <c r="A78" s="116">
        <v>75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</row>
    <row r="79" spans="1:24" x14ac:dyDescent="0.4">
      <c r="A79" s="116">
        <v>76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</row>
    <row r="80" spans="1:24" x14ac:dyDescent="0.4">
      <c r="A80" s="116">
        <v>77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</row>
    <row r="81" spans="1:24" x14ac:dyDescent="0.4">
      <c r="A81" s="116">
        <v>78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</row>
    <row r="82" spans="1:24" x14ac:dyDescent="0.4">
      <c r="A82" s="116">
        <v>79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</row>
    <row r="83" spans="1:24" x14ac:dyDescent="0.4">
      <c r="A83" s="116">
        <v>80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</row>
    <row r="84" spans="1:24" x14ac:dyDescent="0.4">
      <c r="A84" s="116">
        <v>81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</row>
    <row r="85" spans="1:24" x14ac:dyDescent="0.4">
      <c r="A85" s="116">
        <v>82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spans="1:24" x14ac:dyDescent="0.4">
      <c r="A86" s="116">
        <v>83</v>
      </c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spans="1:24" x14ac:dyDescent="0.4">
      <c r="A87" s="116">
        <v>84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</row>
    <row r="88" spans="1:24" x14ac:dyDescent="0.4">
      <c r="A88" s="116">
        <v>85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</row>
    <row r="89" spans="1:24" x14ac:dyDescent="0.4">
      <c r="A89" s="116">
        <v>86</v>
      </c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</row>
    <row r="90" spans="1:24" x14ac:dyDescent="0.4">
      <c r="A90" s="116">
        <v>87</v>
      </c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</row>
    <row r="91" spans="1:24" x14ac:dyDescent="0.4">
      <c r="A91" s="116">
        <v>88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</row>
    <row r="92" spans="1:24" x14ac:dyDescent="0.4">
      <c r="A92" s="116">
        <v>89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spans="1:24" x14ac:dyDescent="0.4">
      <c r="A93" s="116">
        <v>90</v>
      </c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spans="1:24" x14ac:dyDescent="0.4">
      <c r="A94" s="116">
        <v>91</v>
      </c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</row>
    <row r="95" spans="1:24" x14ac:dyDescent="0.4">
      <c r="A95" s="116">
        <v>92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</row>
    <row r="96" spans="1:24" x14ac:dyDescent="0.4">
      <c r="A96" s="116">
        <v>93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</row>
    <row r="97" spans="1:24" x14ac:dyDescent="0.4">
      <c r="A97" s="116">
        <v>94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</row>
    <row r="98" spans="1:24" x14ac:dyDescent="0.4">
      <c r="A98" s="116">
        <v>95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</row>
    <row r="99" spans="1:24" x14ac:dyDescent="0.4">
      <c r="A99" s="116">
        <v>96</v>
      </c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</row>
    <row r="100" spans="1:24" x14ac:dyDescent="0.4">
      <c r="A100" s="116">
        <v>97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</row>
    <row r="101" spans="1:24" x14ac:dyDescent="0.4">
      <c r="A101" s="116">
        <v>98</v>
      </c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</row>
    <row r="102" spans="1:24" x14ac:dyDescent="0.4">
      <c r="A102" s="116">
        <v>99</v>
      </c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</row>
    <row r="103" spans="1:24" x14ac:dyDescent="0.4">
      <c r="A103" s="116">
        <v>100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</row>
    <row r="104" spans="1:24" x14ac:dyDescent="0.4">
      <c r="A104" s="116">
        <v>101</v>
      </c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</row>
    <row r="105" spans="1:24" x14ac:dyDescent="0.4">
      <c r="A105" s="116">
        <v>102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</row>
    <row r="106" spans="1:24" x14ac:dyDescent="0.4">
      <c r="A106" s="116">
        <v>103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</row>
    <row r="107" spans="1:24" x14ac:dyDescent="0.4">
      <c r="A107" s="116">
        <v>104</v>
      </c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</row>
    <row r="108" spans="1:24" x14ac:dyDescent="0.4">
      <c r="A108" s="116">
        <v>105</v>
      </c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</row>
    <row r="109" spans="1:24" x14ac:dyDescent="0.4">
      <c r="A109" s="116">
        <v>106</v>
      </c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</row>
    <row r="110" spans="1:24" x14ac:dyDescent="0.4">
      <c r="A110" s="116">
        <v>107</v>
      </c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</row>
    <row r="111" spans="1:24" x14ac:dyDescent="0.4">
      <c r="A111" s="116">
        <v>108</v>
      </c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</row>
    <row r="112" spans="1:24" x14ac:dyDescent="0.4">
      <c r="A112" s="116">
        <v>109</v>
      </c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</row>
    <row r="113" spans="1:24" x14ac:dyDescent="0.4">
      <c r="A113" s="116">
        <v>110</v>
      </c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</row>
    <row r="114" spans="1:24" x14ac:dyDescent="0.4">
      <c r="A114" s="116">
        <v>111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</row>
    <row r="115" spans="1:24" x14ac:dyDescent="0.4">
      <c r="A115" s="116">
        <v>112</v>
      </c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</row>
    <row r="116" spans="1:24" x14ac:dyDescent="0.4">
      <c r="A116" s="116">
        <v>113</v>
      </c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</row>
    <row r="117" spans="1:24" x14ac:dyDescent="0.4">
      <c r="A117" s="116">
        <v>114</v>
      </c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</row>
    <row r="118" spans="1:24" x14ac:dyDescent="0.4">
      <c r="A118" s="116">
        <v>115</v>
      </c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</row>
    <row r="119" spans="1:24" x14ac:dyDescent="0.4">
      <c r="A119" s="116">
        <v>116</v>
      </c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</row>
    <row r="120" spans="1:24" x14ac:dyDescent="0.4">
      <c r="A120" s="116">
        <v>117</v>
      </c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</row>
    <row r="121" spans="1:24" x14ac:dyDescent="0.4">
      <c r="A121" s="116">
        <v>118</v>
      </c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</row>
    <row r="122" spans="1:24" x14ac:dyDescent="0.4">
      <c r="A122" s="116">
        <v>119</v>
      </c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</row>
    <row r="123" spans="1:24" x14ac:dyDescent="0.4">
      <c r="A123" s="116">
        <v>120</v>
      </c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</row>
    <row r="124" spans="1:24" x14ac:dyDescent="0.4">
      <c r="A124" s="116">
        <v>121</v>
      </c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</row>
    <row r="125" spans="1:24" x14ac:dyDescent="0.4">
      <c r="A125" s="116">
        <v>122</v>
      </c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</row>
    <row r="126" spans="1:24" x14ac:dyDescent="0.4">
      <c r="A126" s="116">
        <v>123</v>
      </c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</row>
    <row r="127" spans="1:24" x14ac:dyDescent="0.4">
      <c r="A127" s="116">
        <v>124</v>
      </c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</row>
    <row r="128" spans="1:24" x14ac:dyDescent="0.4">
      <c r="A128" s="116">
        <v>125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</row>
    <row r="129" spans="1:24" x14ac:dyDescent="0.4">
      <c r="A129" s="116">
        <v>126</v>
      </c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</row>
    <row r="130" spans="1:24" x14ac:dyDescent="0.4">
      <c r="A130" s="116">
        <v>127</v>
      </c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</row>
    <row r="131" spans="1:24" x14ac:dyDescent="0.4">
      <c r="A131" s="116">
        <v>128</v>
      </c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</row>
    <row r="132" spans="1:24" x14ac:dyDescent="0.4">
      <c r="A132" s="116">
        <v>129</v>
      </c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</row>
    <row r="133" spans="1:24" x14ac:dyDescent="0.4">
      <c r="A133" s="116">
        <v>130</v>
      </c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</row>
    <row r="134" spans="1:24" x14ac:dyDescent="0.4">
      <c r="A134" s="116">
        <v>131</v>
      </c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</row>
    <row r="135" spans="1:24" x14ac:dyDescent="0.4">
      <c r="A135" s="116">
        <v>132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</row>
    <row r="136" spans="1:24" x14ac:dyDescent="0.4">
      <c r="A136" s="116">
        <v>133</v>
      </c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</row>
    <row r="137" spans="1:24" x14ac:dyDescent="0.4">
      <c r="A137" s="116">
        <v>134</v>
      </c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</row>
    <row r="138" spans="1:24" x14ac:dyDescent="0.4">
      <c r="A138" s="116">
        <v>135</v>
      </c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</row>
    <row r="139" spans="1:24" x14ac:dyDescent="0.4">
      <c r="A139" s="116">
        <v>136</v>
      </c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</row>
    <row r="140" spans="1:24" x14ac:dyDescent="0.4">
      <c r="A140" s="116">
        <v>137</v>
      </c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</row>
    <row r="141" spans="1:24" x14ac:dyDescent="0.4">
      <c r="A141" s="116">
        <v>138</v>
      </c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</row>
    <row r="142" spans="1:24" x14ac:dyDescent="0.4">
      <c r="A142" s="116">
        <v>139</v>
      </c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</row>
    <row r="143" spans="1:24" x14ac:dyDescent="0.4">
      <c r="A143" s="116">
        <v>140</v>
      </c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</row>
    <row r="144" spans="1:24" x14ac:dyDescent="0.4">
      <c r="A144" s="116">
        <v>141</v>
      </c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</row>
    <row r="145" spans="1:24" x14ac:dyDescent="0.4">
      <c r="A145" s="116">
        <v>142</v>
      </c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</row>
    <row r="146" spans="1:24" x14ac:dyDescent="0.4">
      <c r="A146" s="116">
        <v>143</v>
      </c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</row>
    <row r="147" spans="1:24" x14ac:dyDescent="0.4">
      <c r="A147" s="116">
        <v>144</v>
      </c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</row>
    <row r="148" spans="1:24" x14ac:dyDescent="0.4">
      <c r="A148" s="116">
        <v>145</v>
      </c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</row>
    <row r="149" spans="1:24" x14ac:dyDescent="0.4">
      <c r="A149" s="116">
        <v>146</v>
      </c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</row>
    <row r="150" spans="1:24" x14ac:dyDescent="0.4">
      <c r="A150" s="116">
        <v>147</v>
      </c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</row>
    <row r="151" spans="1:24" x14ac:dyDescent="0.4">
      <c r="A151" s="116">
        <v>148</v>
      </c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</row>
    <row r="152" spans="1:24" x14ac:dyDescent="0.4">
      <c r="A152" s="116">
        <v>149</v>
      </c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</row>
    <row r="153" spans="1:24" x14ac:dyDescent="0.4">
      <c r="A153" s="116">
        <v>150</v>
      </c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</row>
    <row r="154" spans="1:24" x14ac:dyDescent="0.4">
      <c r="A154" s="116">
        <v>151</v>
      </c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</row>
    <row r="155" spans="1:24" x14ac:dyDescent="0.4">
      <c r="A155" s="116">
        <v>152</v>
      </c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</row>
    <row r="156" spans="1:24" x14ac:dyDescent="0.4">
      <c r="A156" s="116">
        <v>153</v>
      </c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</row>
    <row r="157" spans="1:24" x14ac:dyDescent="0.4">
      <c r="A157" s="116">
        <v>154</v>
      </c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</row>
    <row r="158" spans="1:24" x14ac:dyDescent="0.4">
      <c r="A158" s="116">
        <v>155</v>
      </c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</row>
    <row r="159" spans="1:24" x14ac:dyDescent="0.4">
      <c r="A159" s="116">
        <v>156</v>
      </c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</row>
    <row r="160" spans="1:24" x14ac:dyDescent="0.4">
      <c r="A160" s="116">
        <v>157</v>
      </c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</row>
    <row r="161" spans="1:24" x14ac:dyDescent="0.4">
      <c r="A161" s="116">
        <v>158</v>
      </c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</row>
    <row r="162" spans="1:24" x14ac:dyDescent="0.4">
      <c r="A162" s="116">
        <v>159</v>
      </c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</row>
    <row r="163" spans="1:24" x14ac:dyDescent="0.4">
      <c r="A163" s="116">
        <v>160</v>
      </c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</row>
    <row r="164" spans="1:24" x14ac:dyDescent="0.4">
      <c r="A164" s="116">
        <v>161</v>
      </c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</row>
    <row r="165" spans="1:24" x14ac:dyDescent="0.4">
      <c r="A165" s="116">
        <v>162</v>
      </c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</row>
    <row r="166" spans="1:24" x14ac:dyDescent="0.4">
      <c r="A166" s="116">
        <v>163</v>
      </c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</row>
    <row r="167" spans="1:24" x14ac:dyDescent="0.4">
      <c r="A167" s="116">
        <v>164</v>
      </c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</row>
    <row r="168" spans="1:24" x14ac:dyDescent="0.4">
      <c r="A168" s="116">
        <v>165</v>
      </c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</row>
    <row r="169" spans="1:24" x14ac:dyDescent="0.4">
      <c r="A169" s="116">
        <v>166</v>
      </c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</row>
    <row r="170" spans="1:24" x14ac:dyDescent="0.4">
      <c r="A170" s="116">
        <v>167</v>
      </c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</row>
    <row r="171" spans="1:24" x14ac:dyDescent="0.4">
      <c r="A171" s="116">
        <v>168</v>
      </c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</row>
    <row r="172" spans="1:24" x14ac:dyDescent="0.4">
      <c r="A172" s="116">
        <v>169</v>
      </c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</row>
    <row r="173" spans="1:24" x14ac:dyDescent="0.4">
      <c r="A173" s="116">
        <v>170</v>
      </c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</row>
    <row r="174" spans="1:24" x14ac:dyDescent="0.4">
      <c r="A174" s="116">
        <v>171</v>
      </c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</row>
    <row r="175" spans="1:24" x14ac:dyDescent="0.4">
      <c r="A175" s="116">
        <v>172</v>
      </c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</row>
    <row r="176" spans="1:24" x14ac:dyDescent="0.4">
      <c r="A176" s="116">
        <v>173</v>
      </c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</row>
    <row r="177" spans="1:24" x14ac:dyDescent="0.4">
      <c r="A177" s="116">
        <v>174</v>
      </c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</row>
    <row r="178" spans="1:24" x14ac:dyDescent="0.4">
      <c r="A178" s="116">
        <v>175</v>
      </c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</row>
    <row r="179" spans="1:24" x14ac:dyDescent="0.4">
      <c r="A179" s="116">
        <v>176</v>
      </c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</row>
    <row r="180" spans="1:24" x14ac:dyDescent="0.4">
      <c r="A180" s="116">
        <v>177</v>
      </c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</row>
    <row r="181" spans="1:24" x14ac:dyDescent="0.4">
      <c r="A181" s="116">
        <v>178</v>
      </c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</row>
    <row r="182" spans="1:24" x14ac:dyDescent="0.4">
      <c r="A182" s="116">
        <v>179</v>
      </c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</row>
    <row r="183" spans="1:24" x14ac:dyDescent="0.4">
      <c r="A183" s="116">
        <v>180</v>
      </c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</row>
    <row r="184" spans="1:24" x14ac:dyDescent="0.4">
      <c r="A184" s="116">
        <v>181</v>
      </c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</row>
    <row r="185" spans="1:24" x14ac:dyDescent="0.4">
      <c r="A185" s="116">
        <v>182</v>
      </c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</row>
    <row r="186" spans="1:24" x14ac:dyDescent="0.4">
      <c r="A186" s="116">
        <v>183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</row>
    <row r="187" spans="1:24" x14ac:dyDescent="0.4">
      <c r="A187" s="116">
        <v>184</v>
      </c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</row>
    <row r="188" spans="1:24" x14ac:dyDescent="0.4">
      <c r="A188" s="116">
        <v>185</v>
      </c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</row>
    <row r="189" spans="1:24" x14ac:dyDescent="0.4">
      <c r="A189" s="116">
        <v>186</v>
      </c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</row>
    <row r="190" spans="1:24" x14ac:dyDescent="0.4">
      <c r="A190" s="116">
        <v>187</v>
      </c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</row>
    <row r="191" spans="1:24" x14ac:dyDescent="0.4">
      <c r="A191" s="116">
        <v>188</v>
      </c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</row>
    <row r="192" spans="1:24" x14ac:dyDescent="0.4">
      <c r="A192" s="116">
        <v>189</v>
      </c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</row>
    <row r="193" spans="1:24" x14ac:dyDescent="0.4">
      <c r="A193" s="116">
        <v>190</v>
      </c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</row>
    <row r="194" spans="1:24" x14ac:dyDescent="0.4">
      <c r="A194" s="116">
        <v>191</v>
      </c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</row>
    <row r="195" spans="1:24" x14ac:dyDescent="0.4">
      <c r="A195" s="116">
        <v>192</v>
      </c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</row>
    <row r="196" spans="1:24" x14ac:dyDescent="0.4">
      <c r="A196" s="116">
        <v>193</v>
      </c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</row>
    <row r="197" spans="1:24" x14ac:dyDescent="0.4">
      <c r="A197" s="116">
        <v>194</v>
      </c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</row>
    <row r="198" spans="1:24" x14ac:dyDescent="0.4">
      <c r="A198" s="116">
        <v>195</v>
      </c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</row>
    <row r="199" spans="1:24" x14ac:dyDescent="0.4">
      <c r="A199" s="116">
        <v>196</v>
      </c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</row>
    <row r="200" spans="1:24" x14ac:dyDescent="0.4">
      <c r="A200" s="116">
        <v>197</v>
      </c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</row>
    <row r="201" spans="1:24" x14ac:dyDescent="0.4">
      <c r="A201" s="116">
        <v>198</v>
      </c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</row>
    <row r="202" spans="1:24" x14ac:dyDescent="0.4">
      <c r="A202" s="116">
        <v>199</v>
      </c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</row>
    <row r="203" spans="1:24" x14ac:dyDescent="0.4">
      <c r="A203" s="116">
        <v>200</v>
      </c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</row>
    <row r="204" spans="1:24" x14ac:dyDescent="0.4">
      <c r="A204" s="116">
        <v>201</v>
      </c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</row>
    <row r="205" spans="1:24" x14ac:dyDescent="0.4">
      <c r="A205" s="116">
        <v>202</v>
      </c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</row>
    <row r="206" spans="1:24" x14ac:dyDescent="0.4">
      <c r="A206" s="116">
        <v>203</v>
      </c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</row>
    <row r="207" spans="1:24" x14ac:dyDescent="0.4">
      <c r="A207" s="116">
        <v>204</v>
      </c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</row>
    <row r="208" spans="1:24" x14ac:dyDescent="0.4">
      <c r="A208" s="116">
        <v>205</v>
      </c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</row>
    <row r="209" spans="1:24" x14ac:dyDescent="0.4">
      <c r="A209" s="116">
        <v>206</v>
      </c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</row>
    <row r="210" spans="1:24" x14ac:dyDescent="0.4">
      <c r="A210" s="116">
        <v>207</v>
      </c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</row>
    <row r="211" spans="1:24" x14ac:dyDescent="0.4">
      <c r="A211" s="116">
        <v>208</v>
      </c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</row>
    <row r="212" spans="1:24" x14ac:dyDescent="0.4">
      <c r="A212" s="116">
        <v>209</v>
      </c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</row>
    <row r="213" spans="1:24" x14ac:dyDescent="0.4">
      <c r="A213" s="116">
        <v>210</v>
      </c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</row>
    <row r="214" spans="1:24" x14ac:dyDescent="0.4">
      <c r="A214" s="116">
        <v>211</v>
      </c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</row>
    <row r="215" spans="1:24" x14ac:dyDescent="0.4">
      <c r="A215" s="116">
        <v>212</v>
      </c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</row>
    <row r="216" spans="1:24" x14ac:dyDescent="0.4">
      <c r="A216" s="116">
        <v>213</v>
      </c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</row>
    <row r="217" spans="1:24" x14ac:dyDescent="0.4">
      <c r="A217" s="116">
        <v>214</v>
      </c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</row>
    <row r="218" spans="1:24" x14ac:dyDescent="0.4">
      <c r="A218" s="116">
        <v>215</v>
      </c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</row>
    <row r="219" spans="1:24" x14ac:dyDescent="0.4">
      <c r="A219" s="116">
        <v>216</v>
      </c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</row>
    <row r="220" spans="1:24" x14ac:dyDescent="0.4">
      <c r="A220" s="116">
        <v>217</v>
      </c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</row>
    <row r="221" spans="1:24" x14ac:dyDescent="0.4">
      <c r="A221" s="116">
        <v>218</v>
      </c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</row>
    <row r="222" spans="1:24" x14ac:dyDescent="0.4">
      <c r="A222" s="116">
        <v>219</v>
      </c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</row>
    <row r="223" spans="1:24" x14ac:dyDescent="0.4">
      <c r="A223" s="116">
        <v>220</v>
      </c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</row>
    <row r="224" spans="1:24" x14ac:dyDescent="0.4">
      <c r="A224" s="116">
        <v>221</v>
      </c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</row>
    <row r="225" spans="1:24" x14ac:dyDescent="0.4">
      <c r="A225" s="116">
        <v>222</v>
      </c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</row>
    <row r="226" spans="1:24" x14ac:dyDescent="0.4">
      <c r="A226" s="116">
        <v>223</v>
      </c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</row>
    <row r="227" spans="1:24" x14ac:dyDescent="0.4">
      <c r="A227" s="116">
        <v>224</v>
      </c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</row>
    <row r="228" spans="1:24" x14ac:dyDescent="0.4">
      <c r="A228" s="116">
        <v>225</v>
      </c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</row>
    <row r="229" spans="1:24" x14ac:dyDescent="0.4">
      <c r="A229" s="116">
        <v>226</v>
      </c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</row>
    <row r="230" spans="1:24" x14ac:dyDescent="0.4">
      <c r="A230" s="116">
        <v>227</v>
      </c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</row>
    <row r="231" spans="1:24" x14ac:dyDescent="0.4">
      <c r="A231" s="116">
        <v>228</v>
      </c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</row>
    <row r="232" spans="1:24" x14ac:dyDescent="0.4">
      <c r="A232" s="116">
        <v>229</v>
      </c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</row>
    <row r="233" spans="1:24" x14ac:dyDescent="0.4">
      <c r="A233" s="116">
        <v>230</v>
      </c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</row>
    <row r="234" spans="1:24" x14ac:dyDescent="0.4">
      <c r="A234" s="116">
        <v>231</v>
      </c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</row>
    <row r="235" spans="1:24" x14ac:dyDescent="0.4">
      <c r="A235" s="116">
        <v>232</v>
      </c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</row>
    <row r="236" spans="1:24" x14ac:dyDescent="0.4">
      <c r="A236" s="116">
        <v>233</v>
      </c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</row>
    <row r="237" spans="1:24" x14ac:dyDescent="0.4">
      <c r="A237" s="116">
        <v>234</v>
      </c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</row>
    <row r="238" spans="1:24" x14ac:dyDescent="0.4">
      <c r="A238" s="116">
        <v>235</v>
      </c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</row>
    <row r="239" spans="1:24" x14ac:dyDescent="0.4">
      <c r="A239" s="116">
        <v>236</v>
      </c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</row>
    <row r="240" spans="1:24" x14ac:dyDescent="0.4">
      <c r="A240" s="116">
        <v>237</v>
      </c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</row>
    <row r="241" spans="1:24" x14ac:dyDescent="0.4">
      <c r="A241" s="116">
        <v>238</v>
      </c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</row>
    <row r="242" spans="1:24" x14ac:dyDescent="0.4">
      <c r="A242" s="116">
        <v>239</v>
      </c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</row>
    <row r="243" spans="1:24" x14ac:dyDescent="0.4">
      <c r="A243" s="116">
        <v>240</v>
      </c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</row>
    <row r="244" spans="1:24" x14ac:dyDescent="0.4">
      <c r="A244" s="116">
        <v>241</v>
      </c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</row>
    <row r="245" spans="1:24" x14ac:dyDescent="0.4">
      <c r="A245" s="116">
        <v>242</v>
      </c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</row>
    <row r="246" spans="1:24" x14ac:dyDescent="0.4">
      <c r="A246" s="116">
        <v>243</v>
      </c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</row>
    <row r="247" spans="1:24" x14ac:dyDescent="0.4">
      <c r="A247" s="116">
        <v>244</v>
      </c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</row>
    <row r="248" spans="1:24" x14ac:dyDescent="0.4">
      <c r="A248" s="116">
        <v>245</v>
      </c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</row>
    <row r="249" spans="1:24" x14ac:dyDescent="0.4">
      <c r="A249" s="116">
        <v>246</v>
      </c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</row>
    <row r="250" spans="1:24" x14ac:dyDescent="0.4">
      <c r="A250" s="116">
        <v>247</v>
      </c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</row>
    <row r="251" spans="1:24" x14ac:dyDescent="0.4">
      <c r="A251" s="116">
        <v>248</v>
      </c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</row>
    <row r="252" spans="1:24" x14ac:dyDescent="0.4">
      <c r="A252" s="116">
        <v>249</v>
      </c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</row>
    <row r="253" spans="1:24" x14ac:dyDescent="0.4">
      <c r="A253" s="116">
        <v>250</v>
      </c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</row>
    <row r="254" spans="1:24" x14ac:dyDescent="0.4">
      <c r="A254" s="116">
        <v>251</v>
      </c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</row>
    <row r="255" spans="1:24" x14ac:dyDescent="0.4">
      <c r="A255" s="116">
        <v>252</v>
      </c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</row>
    <row r="256" spans="1:24" x14ac:dyDescent="0.4">
      <c r="A256" s="116">
        <v>253</v>
      </c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</row>
    <row r="257" spans="1:24" x14ac:dyDescent="0.4">
      <c r="A257" s="116">
        <v>254</v>
      </c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</row>
    <row r="258" spans="1:24" x14ac:dyDescent="0.4">
      <c r="A258" s="116">
        <v>255</v>
      </c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</row>
    <row r="259" spans="1:24" x14ac:dyDescent="0.4">
      <c r="A259" s="116">
        <v>256</v>
      </c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</row>
    <row r="260" spans="1:24" x14ac:dyDescent="0.4">
      <c r="A260" s="116">
        <v>257</v>
      </c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</row>
    <row r="261" spans="1:24" x14ac:dyDescent="0.4">
      <c r="A261" s="116">
        <v>258</v>
      </c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</row>
    <row r="262" spans="1:24" x14ac:dyDescent="0.4">
      <c r="A262" s="116">
        <v>259</v>
      </c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</row>
    <row r="263" spans="1:24" x14ac:dyDescent="0.4">
      <c r="A263" s="116">
        <v>260</v>
      </c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</row>
    <row r="264" spans="1:24" x14ac:dyDescent="0.4">
      <c r="A264" s="116">
        <v>261</v>
      </c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</row>
    <row r="265" spans="1:24" x14ac:dyDescent="0.4">
      <c r="A265" s="116">
        <v>262</v>
      </c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</row>
    <row r="266" spans="1:24" x14ac:dyDescent="0.4">
      <c r="A266" s="116">
        <v>263</v>
      </c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</row>
    <row r="267" spans="1:24" x14ac:dyDescent="0.4">
      <c r="A267" s="116">
        <v>264</v>
      </c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</row>
    <row r="268" spans="1:24" x14ac:dyDescent="0.4">
      <c r="A268" s="116">
        <v>265</v>
      </c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</row>
    <row r="269" spans="1:24" x14ac:dyDescent="0.4">
      <c r="A269" s="116">
        <v>266</v>
      </c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</row>
    <row r="270" spans="1:24" x14ac:dyDescent="0.4">
      <c r="A270" s="116">
        <v>267</v>
      </c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</row>
    <row r="271" spans="1:24" x14ac:dyDescent="0.4">
      <c r="A271" s="116">
        <v>268</v>
      </c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</row>
    <row r="272" spans="1:24" x14ac:dyDescent="0.4">
      <c r="A272" s="116">
        <v>269</v>
      </c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</row>
    <row r="273" spans="1:24" x14ac:dyDescent="0.4">
      <c r="A273" s="116">
        <v>270</v>
      </c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</row>
    <row r="274" spans="1:24" x14ac:dyDescent="0.4">
      <c r="A274" s="116">
        <v>271</v>
      </c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</row>
    <row r="275" spans="1:24" x14ac:dyDescent="0.4">
      <c r="A275" s="116">
        <v>272</v>
      </c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</row>
    <row r="276" spans="1:24" x14ac:dyDescent="0.4">
      <c r="A276" s="116">
        <v>273</v>
      </c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</row>
    <row r="277" spans="1:24" x14ac:dyDescent="0.4">
      <c r="A277" s="116">
        <v>274</v>
      </c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</row>
    <row r="278" spans="1:24" x14ac:dyDescent="0.4">
      <c r="A278" s="116">
        <v>275</v>
      </c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</row>
    <row r="279" spans="1:24" x14ac:dyDescent="0.4">
      <c r="A279" s="116">
        <v>276</v>
      </c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</row>
    <row r="280" spans="1:24" x14ac:dyDescent="0.4">
      <c r="A280" s="116">
        <v>277</v>
      </c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</row>
    <row r="281" spans="1:24" x14ac:dyDescent="0.4">
      <c r="A281" s="116">
        <v>278</v>
      </c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  <c r="X281" s="111"/>
    </row>
    <row r="282" spans="1:24" x14ac:dyDescent="0.4">
      <c r="A282" s="116">
        <v>279</v>
      </c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</row>
    <row r="283" spans="1:24" x14ac:dyDescent="0.4">
      <c r="A283" s="116">
        <v>280</v>
      </c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  <c r="X283" s="111"/>
    </row>
    <row r="284" spans="1:24" x14ac:dyDescent="0.4">
      <c r="A284" s="116">
        <v>281</v>
      </c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</row>
    <row r="285" spans="1:24" x14ac:dyDescent="0.4">
      <c r="A285" s="116">
        <v>282</v>
      </c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</row>
    <row r="286" spans="1:24" x14ac:dyDescent="0.4">
      <c r="A286" s="116">
        <v>283</v>
      </c>
      <c r="B286" s="11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</row>
    <row r="287" spans="1:24" x14ac:dyDescent="0.4">
      <c r="A287" s="116">
        <v>284</v>
      </c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</row>
    <row r="288" spans="1:24" x14ac:dyDescent="0.4">
      <c r="A288" s="116">
        <v>285</v>
      </c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</row>
    <row r="289" spans="1:24" x14ac:dyDescent="0.4">
      <c r="A289" s="116">
        <v>286</v>
      </c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</row>
    <row r="290" spans="1:24" x14ac:dyDescent="0.4">
      <c r="A290" s="116">
        <v>287</v>
      </c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</row>
    <row r="291" spans="1:24" x14ac:dyDescent="0.4">
      <c r="A291" s="116">
        <v>288</v>
      </c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</row>
    <row r="292" spans="1:24" x14ac:dyDescent="0.4">
      <c r="A292" s="116">
        <v>289</v>
      </c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  <c r="X292" s="111"/>
    </row>
    <row r="293" spans="1:24" x14ac:dyDescent="0.4">
      <c r="A293" s="116">
        <v>290</v>
      </c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</row>
    <row r="294" spans="1:24" x14ac:dyDescent="0.4">
      <c r="A294" s="116">
        <v>291</v>
      </c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  <c r="X294" s="111"/>
    </row>
    <row r="295" spans="1:24" x14ac:dyDescent="0.4">
      <c r="A295" s="116">
        <v>292</v>
      </c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</row>
    <row r="296" spans="1:24" x14ac:dyDescent="0.4">
      <c r="A296" s="116">
        <v>293</v>
      </c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11"/>
    </row>
    <row r="297" spans="1:24" x14ac:dyDescent="0.4">
      <c r="A297" s="116">
        <v>294</v>
      </c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</row>
    <row r="298" spans="1:24" x14ac:dyDescent="0.4">
      <c r="A298" s="116">
        <v>295</v>
      </c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</row>
    <row r="299" spans="1:24" x14ac:dyDescent="0.4">
      <c r="A299" s="116">
        <v>296</v>
      </c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</row>
    <row r="300" spans="1:24" x14ac:dyDescent="0.4">
      <c r="A300" s="116">
        <v>297</v>
      </c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  <c r="X300" s="111"/>
    </row>
    <row r="301" spans="1:24" x14ac:dyDescent="0.4">
      <c r="A301" s="116">
        <v>298</v>
      </c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  <c r="X301" s="111"/>
    </row>
    <row r="302" spans="1:24" x14ac:dyDescent="0.4">
      <c r="A302" s="116">
        <v>299</v>
      </c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  <c r="X302" s="111"/>
    </row>
    <row r="303" spans="1:24" x14ac:dyDescent="0.4">
      <c r="A303" s="116">
        <v>300</v>
      </c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</row>
  </sheetData>
  <sheetProtection password="CF23" sheet="1" objects="1" scenarios="1" formatColumns="0" formatRows="0" selectLockedCells="1"/>
  <protectedRanges>
    <protectedRange password="C5CC" sqref="A4:X303" name="範圍1"/>
  </protectedRanges>
  <mergeCells count="20">
    <mergeCell ref="Z32:AI32"/>
    <mergeCell ref="Z44:AI44"/>
    <mergeCell ref="Z51:Z52"/>
    <mergeCell ref="AA51:AE51"/>
    <mergeCell ref="AF51:AI51"/>
    <mergeCell ref="AA52:AE52"/>
    <mergeCell ref="AF52:AI52"/>
    <mergeCell ref="Z12:Z13"/>
    <mergeCell ref="Z3:AH3"/>
    <mergeCell ref="Z15:AJ15"/>
    <mergeCell ref="Z23:AJ23"/>
    <mergeCell ref="Z4:Z5"/>
    <mergeCell ref="Z6:Z7"/>
    <mergeCell ref="Z8:Z9"/>
    <mergeCell ref="Z10:Z11"/>
    <mergeCell ref="A1:A2"/>
    <mergeCell ref="B1:B2"/>
    <mergeCell ref="C1:C2"/>
    <mergeCell ref="D1:I1"/>
    <mergeCell ref="J1:X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12B2-6698-43A8-8EB4-D4A89A37D930}">
  <dimension ref="A1:N42"/>
  <sheetViews>
    <sheetView zoomScale="75" zoomScaleNormal="75" workbookViewId="0">
      <selection activeCell="S21" sqref="S21"/>
    </sheetView>
  </sheetViews>
  <sheetFormatPr defaultRowHeight="17" x14ac:dyDescent="0.4"/>
  <cols>
    <col min="3" max="3" width="13.26953125" customWidth="1"/>
    <col min="6" max="6" width="9" customWidth="1"/>
  </cols>
  <sheetData>
    <row r="1" spans="1:14" ht="17.5" thickBot="1" x14ac:dyDescent="0.45"/>
    <row r="2" spans="1:14" x14ac:dyDescent="0.4">
      <c r="A2" s="215" t="s">
        <v>3</v>
      </c>
      <c r="B2" s="216"/>
      <c r="C2" s="216"/>
      <c r="D2" s="216"/>
      <c r="E2" s="216"/>
      <c r="F2" s="216"/>
      <c r="G2" s="216"/>
      <c r="H2" s="216"/>
      <c r="I2" s="217"/>
    </row>
    <row r="3" spans="1:14" ht="16.5" customHeight="1" x14ac:dyDescent="0.4">
      <c r="A3" s="167" t="s">
        <v>78</v>
      </c>
      <c r="B3" s="222">
        <f>《前測統計》請課程負責人填寫!C4</f>
        <v>0</v>
      </c>
      <c r="C3" s="223"/>
      <c r="D3" s="218" t="s">
        <v>77</v>
      </c>
      <c r="E3" s="218">
        <f>G3+I3</f>
        <v>0</v>
      </c>
      <c r="F3" s="218" t="s">
        <v>10</v>
      </c>
      <c r="G3" s="218">
        <f>《前測統計》請課程負責人填寫!AA5</f>
        <v>0</v>
      </c>
      <c r="H3" s="218" t="s">
        <v>11</v>
      </c>
      <c r="I3" s="248">
        <f>《前測統計》請課程負責人填寫!AB5</f>
        <v>0</v>
      </c>
    </row>
    <row r="4" spans="1:14" x14ac:dyDescent="0.4">
      <c r="A4" s="167" t="s">
        <v>76</v>
      </c>
      <c r="B4" s="220" t="s">
        <v>162</v>
      </c>
      <c r="C4" s="221"/>
      <c r="D4" s="219"/>
      <c r="E4" s="219"/>
      <c r="F4" s="219"/>
      <c r="G4" s="219"/>
      <c r="H4" s="219"/>
      <c r="I4" s="249"/>
    </row>
    <row r="5" spans="1:14" x14ac:dyDescent="0.4">
      <c r="A5" s="226" t="s">
        <v>1</v>
      </c>
      <c r="B5" s="161" t="s">
        <v>16</v>
      </c>
      <c r="C5" s="161" t="s">
        <v>17</v>
      </c>
      <c r="D5" s="161" t="s">
        <v>18</v>
      </c>
      <c r="E5" s="161" t="s">
        <v>19</v>
      </c>
      <c r="F5" s="161" t="s">
        <v>20</v>
      </c>
      <c r="G5" s="161" t="s">
        <v>21</v>
      </c>
      <c r="H5" s="161" t="s">
        <v>22</v>
      </c>
      <c r="I5" s="52" t="s">
        <v>23</v>
      </c>
    </row>
    <row r="6" spans="1:14" x14ac:dyDescent="0.4">
      <c r="A6" s="227"/>
      <c r="B6" s="162">
        <f>《前測統計》請課程負責人填寫!AA7</f>
        <v>0</v>
      </c>
      <c r="C6" s="162">
        <f>《前測統計》請課程負責人填寫!AB7</f>
        <v>0</v>
      </c>
      <c r="D6" s="162">
        <f>《前測統計》請課程負責人填寫!AC7</f>
        <v>0</v>
      </c>
      <c r="E6" s="162">
        <f>《前測統計》請課程負責人填寫!AD7</f>
        <v>0</v>
      </c>
      <c r="F6" s="162">
        <f>《前測統計》請課程負責人填寫!AE7</f>
        <v>0</v>
      </c>
      <c r="G6" s="162">
        <f>《前測統計》請課程負責人填寫!AF7</f>
        <v>0</v>
      </c>
      <c r="H6" s="162">
        <f>《前測統計》請課程負責人填寫!AG7</f>
        <v>0</v>
      </c>
      <c r="I6" s="163">
        <f>《前測統計》請課程負責人填寫!AH7</f>
        <v>0</v>
      </c>
    </row>
    <row r="7" spans="1:14" x14ac:dyDescent="0.4">
      <c r="A7" s="267" t="s">
        <v>2</v>
      </c>
      <c r="B7" s="161" t="s">
        <v>24</v>
      </c>
      <c r="C7" s="161" t="s">
        <v>25</v>
      </c>
      <c r="D7" s="161" t="s">
        <v>26</v>
      </c>
      <c r="E7" s="161" t="s">
        <v>27</v>
      </c>
      <c r="F7" s="51" t="s">
        <v>28</v>
      </c>
      <c r="G7" s="161" t="s">
        <v>50</v>
      </c>
      <c r="H7" s="161" t="s">
        <v>49</v>
      </c>
      <c r="I7" s="52" t="s">
        <v>29</v>
      </c>
    </row>
    <row r="8" spans="1:14" x14ac:dyDescent="0.4">
      <c r="A8" s="267"/>
      <c r="B8" s="161">
        <f>《前測統計》請課程負責人填寫!AA9</f>
        <v>0</v>
      </c>
      <c r="C8" s="161">
        <f>《前測統計》請課程負責人填寫!AB9</f>
        <v>0</v>
      </c>
      <c r="D8" s="161">
        <f>《前測統計》請課程負責人填寫!AC9</f>
        <v>0</v>
      </c>
      <c r="E8" s="161">
        <f>《前測統計》請課程負責人填寫!AD9</f>
        <v>0</v>
      </c>
      <c r="F8" s="161">
        <f>《前測統計》請課程負責人填寫!AE9</f>
        <v>0</v>
      </c>
      <c r="G8" s="161">
        <f>《前測統計》請課程負責人填寫!AF9</f>
        <v>0</v>
      </c>
      <c r="H8" s="161">
        <f>《前測統計》請課程負責人填寫!AG9</f>
        <v>0</v>
      </c>
      <c r="I8" s="52">
        <f>《前測統計》請課程負責人填寫!AH9</f>
        <v>0</v>
      </c>
    </row>
    <row r="9" spans="1:14" x14ac:dyDescent="0.4">
      <c r="A9" s="267" t="s">
        <v>14</v>
      </c>
      <c r="B9" s="222" t="s">
        <v>30</v>
      </c>
      <c r="C9" s="223"/>
      <c r="D9" s="222" t="s">
        <v>31</v>
      </c>
      <c r="E9" s="223"/>
      <c r="F9" s="222" t="s">
        <v>32</v>
      </c>
      <c r="G9" s="223"/>
      <c r="H9" s="222" t="s">
        <v>33</v>
      </c>
      <c r="I9" s="211"/>
    </row>
    <row r="10" spans="1:14" x14ac:dyDescent="0.4">
      <c r="A10" s="267"/>
      <c r="B10" s="267">
        <f>《前測統計》請課程負責人填寫!AA11</f>
        <v>0</v>
      </c>
      <c r="C10" s="267"/>
      <c r="D10" s="267">
        <f>《前測統計》請課程負責人填寫!AB11</f>
        <v>0</v>
      </c>
      <c r="E10" s="267"/>
      <c r="F10" s="267">
        <f>《前測統計》請課程負責人填寫!AC11</f>
        <v>0</v>
      </c>
      <c r="G10" s="267"/>
      <c r="H10" s="210">
        <f>《前測統計》請課程負責人填寫!AD11</f>
        <v>0</v>
      </c>
      <c r="I10" s="211"/>
    </row>
    <row r="11" spans="1:14" x14ac:dyDescent="0.4">
      <c r="A11" s="224" t="s">
        <v>15</v>
      </c>
      <c r="B11" s="60" t="s">
        <v>34</v>
      </c>
      <c r="C11" s="60" t="s">
        <v>36</v>
      </c>
      <c r="D11" s="60" t="s">
        <v>37</v>
      </c>
      <c r="E11" s="166" t="s">
        <v>38</v>
      </c>
      <c r="F11" s="212" t="s">
        <v>39</v>
      </c>
      <c r="G11" s="212"/>
      <c r="H11" s="210" t="s">
        <v>120</v>
      </c>
      <c r="I11" s="211"/>
    </row>
    <row r="12" spans="1:14" ht="17.5" thickBot="1" x14ac:dyDescent="0.45">
      <c r="A12" s="225"/>
      <c r="B12" s="53">
        <f>《前測統計》請課程負責人填寫!AA13</f>
        <v>0</v>
      </c>
      <c r="C12" s="53">
        <f>《前測統計》請課程負責人填寫!AB13</f>
        <v>0</v>
      </c>
      <c r="D12" s="53">
        <f>《前測統計》請課程負責人填寫!AC13</f>
        <v>0</v>
      </c>
      <c r="E12" s="53">
        <f>《前測統計》請課程負責人填寫!AD13</f>
        <v>0</v>
      </c>
      <c r="F12" s="53">
        <f>《前測統計》請課程負責人填寫!AE13</f>
        <v>0</v>
      </c>
      <c r="G12" s="53">
        <f>《前測統計》請課程負責人填寫!AF13</f>
        <v>0</v>
      </c>
      <c r="H12" s="213">
        <f>《前測統計》請課程負責人填寫!AG13</f>
        <v>0</v>
      </c>
      <c r="I12" s="214"/>
    </row>
    <row r="13" spans="1:14" ht="17.5" thickBot="1" x14ac:dyDescent="0.45"/>
    <row r="14" spans="1:14" ht="18" thickTop="1" thickBot="1" x14ac:dyDescent="0.45">
      <c r="A14" s="256" t="s">
        <v>79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8"/>
    </row>
    <row r="15" spans="1:14" ht="16.5" customHeight="1" thickTop="1" x14ac:dyDescent="0.4">
      <c r="A15" s="234" t="s">
        <v>80</v>
      </c>
      <c r="B15" s="235"/>
      <c r="C15" s="235"/>
      <c r="D15" s="235"/>
      <c r="E15" s="235"/>
      <c r="F15" s="235"/>
      <c r="G15" s="228" t="s">
        <v>123</v>
      </c>
      <c r="H15" s="228" t="s">
        <v>124</v>
      </c>
      <c r="I15" s="228" t="s">
        <v>81</v>
      </c>
      <c r="J15" s="228" t="s">
        <v>125</v>
      </c>
      <c r="K15" s="228" t="s">
        <v>126</v>
      </c>
      <c r="L15" s="228" t="s">
        <v>82</v>
      </c>
      <c r="M15" s="228" t="s">
        <v>83</v>
      </c>
      <c r="N15" s="231" t="s">
        <v>117</v>
      </c>
    </row>
    <row r="16" spans="1:14" ht="16.5" customHeight="1" x14ac:dyDescent="0.4">
      <c r="A16" s="236"/>
      <c r="B16" s="237"/>
      <c r="C16" s="237"/>
      <c r="D16" s="237"/>
      <c r="E16" s="237"/>
      <c r="F16" s="237"/>
      <c r="G16" s="229"/>
      <c r="H16" s="229"/>
      <c r="I16" s="229"/>
      <c r="J16" s="229"/>
      <c r="K16" s="229"/>
      <c r="L16" s="229"/>
      <c r="M16" s="229"/>
      <c r="N16" s="232"/>
    </row>
    <row r="17" spans="1:14" ht="16.5" customHeight="1" thickBot="1" x14ac:dyDescent="0.45">
      <c r="A17" s="238"/>
      <c r="B17" s="239"/>
      <c r="C17" s="239"/>
      <c r="D17" s="239"/>
      <c r="E17" s="239"/>
      <c r="F17" s="239"/>
      <c r="G17" s="230"/>
      <c r="H17" s="230"/>
      <c r="I17" s="230"/>
      <c r="J17" s="230"/>
      <c r="K17" s="230"/>
      <c r="L17" s="230"/>
      <c r="M17" s="230"/>
      <c r="N17" s="233"/>
    </row>
    <row r="18" spans="1:14" ht="17.5" thickTop="1" x14ac:dyDescent="0.4">
      <c r="A18" s="253" t="s">
        <v>84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5"/>
    </row>
    <row r="19" spans="1:14" x14ac:dyDescent="0.4">
      <c r="A19" s="54" t="s">
        <v>85</v>
      </c>
      <c r="B19" s="242" t="s">
        <v>86</v>
      </c>
      <c r="C19" s="243"/>
      <c r="D19" s="243"/>
      <c r="E19" s="243"/>
      <c r="F19" s="243"/>
      <c r="G19" s="165">
        <f>《前測統計》請課程負責人填寫!AA34</f>
        <v>0</v>
      </c>
      <c r="H19" s="165">
        <f>《前測統計》請課程負責人填寫!AB34</f>
        <v>0</v>
      </c>
      <c r="I19" s="165">
        <f>《前測統計》請課程負責人填寫!AC34</f>
        <v>0</v>
      </c>
      <c r="J19" s="165">
        <f>《前測統計》請課程負責人填寫!AD34</f>
        <v>0</v>
      </c>
      <c r="K19" s="165">
        <f>《前測統計》請課程負責人填寫!AE34</f>
        <v>0</v>
      </c>
      <c r="L19" s="165">
        <f>《前測統計》請課程負責人填寫!AF34</f>
        <v>0</v>
      </c>
      <c r="M19" s="165">
        <f>《前測統計》請課程負責人填寫!AG34</f>
        <v>0</v>
      </c>
      <c r="N19" s="55" t="e">
        <f>《前測統計》請課程負責人填寫!AH34</f>
        <v>#DIV/0!</v>
      </c>
    </row>
    <row r="20" spans="1:14" x14ac:dyDescent="0.4">
      <c r="A20" s="54" t="s">
        <v>87</v>
      </c>
      <c r="B20" s="243" t="s">
        <v>96</v>
      </c>
      <c r="C20" s="243"/>
      <c r="D20" s="243"/>
      <c r="E20" s="243"/>
      <c r="F20" s="243"/>
      <c r="G20" s="165">
        <f>《前測統計》請課程負責人填寫!AA35</f>
        <v>0</v>
      </c>
      <c r="H20" s="165">
        <f>《前測統計》請課程負責人填寫!AB35</f>
        <v>0</v>
      </c>
      <c r="I20" s="165">
        <f>《前測統計》請課程負責人填寫!AC35</f>
        <v>0</v>
      </c>
      <c r="J20" s="165">
        <f>《前測統計》請課程負責人填寫!AD35</f>
        <v>0</v>
      </c>
      <c r="K20" s="165">
        <f>《前測統計》請課程負責人填寫!AE35</f>
        <v>0</v>
      </c>
      <c r="L20" s="165">
        <f>《前測統計》請課程負責人填寫!AF35</f>
        <v>0</v>
      </c>
      <c r="M20" s="165">
        <f>《前測統計》請課程負責人填寫!AG35</f>
        <v>0</v>
      </c>
      <c r="N20" s="55" t="e">
        <f>《前測統計》請課程負責人填寫!AH35</f>
        <v>#DIV/0!</v>
      </c>
    </row>
    <row r="21" spans="1:14" x14ac:dyDescent="0.4">
      <c r="A21" s="54" t="s">
        <v>88</v>
      </c>
      <c r="B21" s="243" t="s">
        <v>97</v>
      </c>
      <c r="C21" s="243"/>
      <c r="D21" s="243"/>
      <c r="E21" s="243"/>
      <c r="F21" s="243"/>
      <c r="G21" s="165">
        <f>《前測統計》請課程負責人填寫!AA36</f>
        <v>0</v>
      </c>
      <c r="H21" s="165">
        <f>《前測統計》請課程負責人填寫!AB36</f>
        <v>0</v>
      </c>
      <c r="I21" s="165">
        <f>《前測統計》請課程負責人填寫!AC36</f>
        <v>0</v>
      </c>
      <c r="J21" s="165">
        <f>《前測統計》請課程負責人填寫!AD36</f>
        <v>0</v>
      </c>
      <c r="K21" s="165">
        <f>《前測統計》請課程負責人填寫!AE36</f>
        <v>0</v>
      </c>
      <c r="L21" s="165">
        <f>《前測統計》請課程負責人填寫!AF36</f>
        <v>0</v>
      </c>
      <c r="M21" s="165">
        <f>《前測統計》請課程負責人填寫!AG36</f>
        <v>0</v>
      </c>
      <c r="N21" s="55" t="e">
        <f>《前測統計》請課程負責人填寫!AH36</f>
        <v>#DIV/0!</v>
      </c>
    </row>
    <row r="22" spans="1:14" x14ac:dyDescent="0.4">
      <c r="A22" s="54" t="s">
        <v>89</v>
      </c>
      <c r="B22" s="243" t="s">
        <v>98</v>
      </c>
      <c r="C22" s="243"/>
      <c r="D22" s="243"/>
      <c r="E22" s="243"/>
      <c r="F22" s="243"/>
      <c r="G22" s="165">
        <f>《前測統計》請課程負責人填寫!AA37</f>
        <v>0</v>
      </c>
      <c r="H22" s="165">
        <f>《前測統計》請課程負責人填寫!AB37</f>
        <v>0</v>
      </c>
      <c r="I22" s="165">
        <f>《前測統計》請課程負責人填寫!AC37</f>
        <v>0</v>
      </c>
      <c r="J22" s="165">
        <f>《前測統計》請課程負責人填寫!AD37</f>
        <v>0</v>
      </c>
      <c r="K22" s="165">
        <f>《前測統計》請課程負責人填寫!AE37</f>
        <v>0</v>
      </c>
      <c r="L22" s="165">
        <f>《前測統計》請課程負責人填寫!AF37</f>
        <v>0</v>
      </c>
      <c r="M22" s="165">
        <f>《前測統計》請課程負責人填寫!AG37</f>
        <v>0</v>
      </c>
      <c r="N22" s="55" t="e">
        <f>《前測統計》請課程負責人填寫!AH37</f>
        <v>#DIV/0!</v>
      </c>
    </row>
    <row r="23" spans="1:14" x14ac:dyDescent="0.4">
      <c r="A23" s="54" t="s">
        <v>90</v>
      </c>
      <c r="B23" s="244" t="s">
        <v>99</v>
      </c>
      <c r="C23" s="244"/>
      <c r="D23" s="244"/>
      <c r="E23" s="244"/>
      <c r="F23" s="244"/>
      <c r="G23" s="165">
        <f>《前測統計》請課程負責人填寫!AA38</f>
        <v>0</v>
      </c>
      <c r="H23" s="165">
        <f>《前測統計》請課程負責人填寫!AB38</f>
        <v>0</v>
      </c>
      <c r="I23" s="165">
        <f>《前測統計》請課程負責人填寫!AC38</f>
        <v>0</v>
      </c>
      <c r="J23" s="165">
        <f>《前測統計》請課程負責人填寫!AD38</f>
        <v>0</v>
      </c>
      <c r="K23" s="165">
        <f>《前測統計》請課程負責人填寫!AE38</f>
        <v>0</v>
      </c>
      <c r="L23" s="165">
        <f>《前測統計》請課程負責人填寫!AF38</f>
        <v>0</v>
      </c>
      <c r="M23" s="165">
        <f>《前測統計》請課程負責人填寫!AG38</f>
        <v>0</v>
      </c>
      <c r="N23" s="55" t="e">
        <f>《前測統計》請課程負責人填寫!AH38</f>
        <v>#DIV/0!</v>
      </c>
    </row>
    <row r="24" spans="1:14" x14ac:dyDescent="0.4">
      <c r="A24" s="54" t="s">
        <v>91</v>
      </c>
      <c r="B24" s="244" t="s">
        <v>100</v>
      </c>
      <c r="C24" s="244"/>
      <c r="D24" s="244"/>
      <c r="E24" s="244"/>
      <c r="F24" s="244"/>
      <c r="G24" s="165">
        <f>《前測統計》請課程負責人填寫!AA39</f>
        <v>0</v>
      </c>
      <c r="H24" s="165">
        <f>《前測統計》請課程負責人填寫!AB39</f>
        <v>0</v>
      </c>
      <c r="I24" s="165">
        <f>《前測統計》請課程負責人填寫!AC39</f>
        <v>0</v>
      </c>
      <c r="J24" s="165">
        <f>《前測統計》請課程負責人填寫!AD39</f>
        <v>0</v>
      </c>
      <c r="K24" s="165">
        <f>《前測統計》請課程負責人填寫!AE39</f>
        <v>0</v>
      </c>
      <c r="L24" s="165">
        <f>《前測統計》請課程負責人填寫!AF39</f>
        <v>0</v>
      </c>
      <c r="M24" s="165">
        <f>《前測統計》請課程負責人填寫!AG39</f>
        <v>0</v>
      </c>
      <c r="N24" s="55" t="e">
        <f>《前測統計》請課程負責人填寫!AH39</f>
        <v>#DIV/0!</v>
      </c>
    </row>
    <row r="25" spans="1:14" x14ac:dyDescent="0.4">
      <c r="A25" s="54" t="s">
        <v>92</v>
      </c>
      <c r="B25" s="244" t="s">
        <v>101</v>
      </c>
      <c r="C25" s="244"/>
      <c r="D25" s="244"/>
      <c r="E25" s="244"/>
      <c r="F25" s="244"/>
      <c r="G25" s="165">
        <f>《前測統計》請課程負責人填寫!AA40</f>
        <v>0</v>
      </c>
      <c r="H25" s="165">
        <f>《前測統計》請課程負責人填寫!AB40</f>
        <v>0</v>
      </c>
      <c r="I25" s="165">
        <f>《前測統計》請課程負責人填寫!AC40</f>
        <v>0</v>
      </c>
      <c r="J25" s="165">
        <f>《前測統計》請課程負責人填寫!AD40</f>
        <v>0</v>
      </c>
      <c r="K25" s="165">
        <f>《前測統計》請課程負責人填寫!AE40</f>
        <v>0</v>
      </c>
      <c r="L25" s="165">
        <f>《前測統計》請課程負責人填寫!AF40</f>
        <v>0</v>
      </c>
      <c r="M25" s="165">
        <f>《前測統計》請課程負責人填寫!AG40</f>
        <v>0</v>
      </c>
      <c r="N25" s="55" t="e">
        <f>《前測統計》請課程負責人填寫!AH40</f>
        <v>#DIV/0!</v>
      </c>
    </row>
    <row r="26" spans="1:14" x14ac:dyDescent="0.4">
      <c r="A26" s="54" t="s">
        <v>93</v>
      </c>
      <c r="B26" s="244" t="s">
        <v>102</v>
      </c>
      <c r="C26" s="244"/>
      <c r="D26" s="244"/>
      <c r="E26" s="244"/>
      <c r="F26" s="244"/>
      <c r="G26" s="165">
        <f>《前測統計》請課程負責人填寫!AA41</f>
        <v>0</v>
      </c>
      <c r="H26" s="165">
        <f>《前測統計》請課程負責人填寫!AB41</f>
        <v>0</v>
      </c>
      <c r="I26" s="165">
        <f>《前測統計》請課程負責人填寫!AC41</f>
        <v>0</v>
      </c>
      <c r="J26" s="165">
        <f>《前測統計》請課程負責人填寫!AD41</f>
        <v>0</v>
      </c>
      <c r="K26" s="165">
        <f>《前測統計》請課程負責人填寫!AE41</f>
        <v>0</v>
      </c>
      <c r="L26" s="165">
        <f>《前測統計》請課程負責人填寫!AF41</f>
        <v>0</v>
      </c>
      <c r="M26" s="165">
        <f>《前測統計》請課程負責人填寫!AG41</f>
        <v>0</v>
      </c>
      <c r="N26" s="55" t="e">
        <f>《前測統計》請課程負責人填寫!AH41</f>
        <v>#DIV/0!</v>
      </c>
    </row>
    <row r="27" spans="1:14" x14ac:dyDescent="0.4">
      <c r="A27" s="54" t="s">
        <v>94</v>
      </c>
      <c r="B27" s="244" t="s">
        <v>103</v>
      </c>
      <c r="C27" s="244"/>
      <c r="D27" s="244"/>
      <c r="E27" s="244"/>
      <c r="F27" s="244"/>
      <c r="G27" s="165">
        <f>《前測統計》請課程負責人填寫!AA42</f>
        <v>0</v>
      </c>
      <c r="H27" s="165">
        <f>《前測統計》請課程負責人填寫!AB42</f>
        <v>0</v>
      </c>
      <c r="I27" s="165">
        <f>《前測統計》請課程負責人填寫!AC42</f>
        <v>0</v>
      </c>
      <c r="J27" s="165">
        <f>《前測統計》請課程負責人填寫!AD42</f>
        <v>0</v>
      </c>
      <c r="K27" s="165">
        <f>《前測統計》請課程負責人填寫!AE42</f>
        <v>0</v>
      </c>
      <c r="L27" s="165">
        <f>《前測統計》請課程負責人填寫!AF42</f>
        <v>0</v>
      </c>
      <c r="M27" s="165">
        <f>《前測統計》請課程負責人填寫!AG42</f>
        <v>0</v>
      </c>
      <c r="N27" s="55" t="e">
        <f>《前測統計》請課程負責人填寫!AH42</f>
        <v>#DIV/0!</v>
      </c>
    </row>
    <row r="28" spans="1:14" ht="17.5" thickBot="1" x14ac:dyDescent="0.45">
      <c r="A28" s="56" t="s">
        <v>95</v>
      </c>
      <c r="B28" s="240" t="s">
        <v>104</v>
      </c>
      <c r="C28" s="241"/>
      <c r="D28" s="241"/>
      <c r="E28" s="241"/>
      <c r="F28" s="241"/>
      <c r="G28" s="165">
        <f>《前測統計》請課程負責人填寫!AA43</f>
        <v>0</v>
      </c>
      <c r="H28" s="165">
        <f>《前測統計》請課程負責人填寫!AB43</f>
        <v>0</v>
      </c>
      <c r="I28" s="165">
        <f>《前測統計》請課程負責人填寫!AC43</f>
        <v>0</v>
      </c>
      <c r="J28" s="165">
        <f>《前測統計》請課程負責人填寫!AD43</f>
        <v>0</v>
      </c>
      <c r="K28" s="165">
        <f>《前測統計》請課程負責人填寫!AE43</f>
        <v>0</v>
      </c>
      <c r="L28" s="165">
        <f>《前測統計》請課程負責人填寫!AF43</f>
        <v>0</v>
      </c>
      <c r="M28" s="165">
        <f>《前測統計》請課程負責人填寫!AG43</f>
        <v>0</v>
      </c>
      <c r="N28" s="55" t="e">
        <f>《前測統計》請課程負責人填寫!AH43</f>
        <v>#DIV/0!</v>
      </c>
    </row>
    <row r="29" spans="1:14" ht="18" thickTop="1" thickBot="1" x14ac:dyDescent="0.45">
      <c r="A29" s="250" t="s">
        <v>106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2"/>
    </row>
    <row r="30" spans="1:14" ht="17.5" thickTop="1" x14ac:dyDescent="0.4">
      <c r="A30" s="58" t="s">
        <v>107</v>
      </c>
      <c r="B30" s="261" t="s">
        <v>112</v>
      </c>
      <c r="C30" s="261"/>
      <c r="D30" s="261"/>
      <c r="E30" s="261"/>
      <c r="F30" s="261"/>
      <c r="G30" s="164">
        <f>《前測統計》請課程負責人填寫!AA46</f>
        <v>0</v>
      </c>
      <c r="H30" s="164">
        <f>《前測統計》請課程負責人填寫!AB46</f>
        <v>0</v>
      </c>
      <c r="I30" s="164">
        <f>《前測統計》請課程負責人填寫!AC46</f>
        <v>0</v>
      </c>
      <c r="J30" s="164">
        <f>《前測統計》請課程負責人填寫!AD46</f>
        <v>0</v>
      </c>
      <c r="K30" s="164">
        <f>《前測統計》請課程負責人填寫!AE46</f>
        <v>0</v>
      </c>
      <c r="L30" s="164">
        <f>《前測統計》請課程負責人填寫!AF46</f>
        <v>0</v>
      </c>
      <c r="M30" s="164">
        <f>《前測統計》請課程負責人填寫!AG46</f>
        <v>0</v>
      </c>
      <c r="N30" s="59" t="e">
        <f>《前測統計》請課程負責人填寫!AH46</f>
        <v>#DIV/0!</v>
      </c>
    </row>
    <row r="31" spans="1:14" x14ac:dyDescent="0.4">
      <c r="A31" s="57" t="s">
        <v>108</v>
      </c>
      <c r="B31" s="243" t="s">
        <v>113</v>
      </c>
      <c r="C31" s="243"/>
      <c r="D31" s="243"/>
      <c r="E31" s="243"/>
      <c r="F31" s="243"/>
      <c r="G31" s="164">
        <f>《前測統計》請課程負責人填寫!AA47</f>
        <v>0</v>
      </c>
      <c r="H31" s="164">
        <f>《前測統計》請課程負責人填寫!AB47</f>
        <v>0</v>
      </c>
      <c r="I31" s="164">
        <f>《前測統計》請課程負責人填寫!AC47</f>
        <v>0</v>
      </c>
      <c r="J31" s="164">
        <f>《前測統計》請課程負責人填寫!AD47</f>
        <v>0</v>
      </c>
      <c r="K31" s="164">
        <f>《前測統計》請課程負責人填寫!AE47</f>
        <v>0</v>
      </c>
      <c r="L31" s="164">
        <f>《前測統計》請課程負責人填寫!AF47</f>
        <v>0</v>
      </c>
      <c r="M31" s="164">
        <f>《前測統計》請課程負責人填寫!AG47</f>
        <v>0</v>
      </c>
      <c r="N31" s="59" t="e">
        <f>《前測統計》請課程負責人填寫!AH47</f>
        <v>#DIV/0!</v>
      </c>
    </row>
    <row r="32" spans="1:14" x14ac:dyDescent="0.4">
      <c r="A32" s="57" t="s">
        <v>109</v>
      </c>
      <c r="B32" s="262" t="s">
        <v>114</v>
      </c>
      <c r="C32" s="243"/>
      <c r="D32" s="243"/>
      <c r="E32" s="243"/>
      <c r="F32" s="243"/>
      <c r="G32" s="164">
        <f>《前測統計》請課程負責人填寫!AA48</f>
        <v>0</v>
      </c>
      <c r="H32" s="164">
        <f>《前測統計》請課程負責人填寫!AB48</f>
        <v>0</v>
      </c>
      <c r="I32" s="164">
        <f>《前測統計》請課程負責人填寫!AC48</f>
        <v>0</v>
      </c>
      <c r="J32" s="164">
        <f>《前測統計》請課程負責人填寫!AD48</f>
        <v>0</v>
      </c>
      <c r="K32" s="164">
        <f>《前測統計》請課程負責人填寫!AE48</f>
        <v>0</v>
      </c>
      <c r="L32" s="164">
        <f>《前測統計》請課程負責人填寫!AF48</f>
        <v>0</v>
      </c>
      <c r="M32" s="164">
        <f>《前測統計》請課程負責人填寫!AG48</f>
        <v>0</v>
      </c>
      <c r="N32" s="59" t="e">
        <f>《前測統計》請課程負責人填寫!AH48</f>
        <v>#DIV/0!</v>
      </c>
    </row>
    <row r="33" spans="1:14" x14ac:dyDescent="0.4">
      <c r="A33" s="57" t="s">
        <v>110</v>
      </c>
      <c r="B33" s="263" t="s">
        <v>115</v>
      </c>
      <c r="C33" s="264"/>
      <c r="D33" s="264"/>
      <c r="E33" s="264"/>
      <c r="F33" s="264"/>
      <c r="G33" s="164">
        <f>《前測統計》請課程負責人填寫!AA49</f>
        <v>0</v>
      </c>
      <c r="H33" s="164">
        <f>《前測統計》請課程負責人填寫!AB49</f>
        <v>0</v>
      </c>
      <c r="I33" s="164">
        <f>《前測統計》請課程負責人填寫!AC49</f>
        <v>0</v>
      </c>
      <c r="J33" s="164">
        <f>《前測統計》請課程負責人填寫!AD49</f>
        <v>0</v>
      </c>
      <c r="K33" s="164">
        <f>《前測統計》請課程負責人填寫!AE49</f>
        <v>0</v>
      </c>
      <c r="L33" s="164">
        <f>《前測統計》請課程負責人填寫!AF49</f>
        <v>0</v>
      </c>
      <c r="M33" s="164">
        <f>《前測統計》請課程負責人填寫!AG49</f>
        <v>0</v>
      </c>
      <c r="N33" s="59" t="e">
        <f>《前測統計》請課程負責人填寫!AH49</f>
        <v>#DIV/0!</v>
      </c>
    </row>
    <row r="34" spans="1:14" x14ac:dyDescent="0.4">
      <c r="A34" s="57" t="s">
        <v>111</v>
      </c>
      <c r="B34" s="243" t="s">
        <v>116</v>
      </c>
      <c r="C34" s="243"/>
      <c r="D34" s="243"/>
      <c r="E34" s="243"/>
      <c r="F34" s="243"/>
      <c r="G34" s="164">
        <f>《前測統計》請課程負責人填寫!AA50</f>
        <v>0</v>
      </c>
      <c r="H34" s="164">
        <f>《前測統計》請課程負責人填寫!AB50</f>
        <v>0</v>
      </c>
      <c r="I34" s="164">
        <f>《前測統計》請課程負責人填寫!AC50</f>
        <v>0</v>
      </c>
      <c r="J34" s="164">
        <f>《前測統計》請課程負責人填寫!AD50</f>
        <v>0</v>
      </c>
      <c r="K34" s="164">
        <f>《前測統計》請課程負責人填寫!AE50</f>
        <v>0</v>
      </c>
      <c r="L34" s="164">
        <f>《前測統計》請課程負責人填寫!AF50</f>
        <v>0</v>
      </c>
      <c r="M34" s="164">
        <f>《前測統計》請課程負責人填寫!AG50</f>
        <v>0</v>
      </c>
      <c r="N34" s="59" t="e">
        <f>《前測統計》請課程負責人填寫!AH50</f>
        <v>#DIV/0!</v>
      </c>
    </row>
    <row r="35" spans="1:14" x14ac:dyDescent="0.4">
      <c r="A35" s="259" t="s">
        <v>70</v>
      </c>
      <c r="B35" s="268" t="s">
        <v>71</v>
      </c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70"/>
    </row>
    <row r="36" spans="1:14" x14ac:dyDescent="0.4">
      <c r="A36" s="259"/>
      <c r="B36" s="271" t="e">
        <f>《前測統計》請課程負責人填寫!AA52</f>
        <v>#DIV/0!</v>
      </c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3"/>
    </row>
    <row r="37" spans="1:14" x14ac:dyDescent="0.4">
      <c r="A37" s="259"/>
      <c r="B37" s="268" t="s">
        <v>119</v>
      </c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70"/>
    </row>
    <row r="38" spans="1:14" ht="17.5" thickBot="1" x14ac:dyDescent="0.45">
      <c r="A38" s="260"/>
      <c r="B38" s="245" t="e">
        <f>《前測統計》請課程負責人填寫!AF52</f>
        <v>#DIV/0!</v>
      </c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7"/>
    </row>
    <row r="39" spans="1:14" ht="17.5" thickTop="1" x14ac:dyDescent="0.4"/>
    <row r="40" spans="1:14" x14ac:dyDescent="0.4">
      <c r="A40" s="265" t="s">
        <v>122</v>
      </c>
      <c r="B40" s="265"/>
      <c r="C40" s="265"/>
      <c r="D40" s="265"/>
    </row>
    <row r="42" spans="1:14" x14ac:dyDescent="0.4">
      <c r="A42" s="266" t="s">
        <v>121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</row>
  </sheetData>
  <mergeCells count="58">
    <mergeCell ref="A40:D40"/>
    <mergeCell ref="A42:N42"/>
    <mergeCell ref="B30:F30"/>
    <mergeCell ref="B31:F31"/>
    <mergeCell ref="B32:F32"/>
    <mergeCell ref="B33:F33"/>
    <mergeCell ref="B34:F34"/>
    <mergeCell ref="A35:A38"/>
    <mergeCell ref="B35:N35"/>
    <mergeCell ref="B36:N36"/>
    <mergeCell ref="B37:N37"/>
    <mergeCell ref="B38:N38"/>
    <mergeCell ref="B24:F24"/>
    <mergeCell ref="B25:F25"/>
    <mergeCell ref="B26:F26"/>
    <mergeCell ref="B27:F27"/>
    <mergeCell ref="B28:F28"/>
    <mergeCell ref="A29:N29"/>
    <mergeCell ref="A18:N18"/>
    <mergeCell ref="B19:F19"/>
    <mergeCell ref="B20:F20"/>
    <mergeCell ref="B21:F21"/>
    <mergeCell ref="B22:F22"/>
    <mergeCell ref="B23:F23"/>
    <mergeCell ref="A14:N14"/>
    <mergeCell ref="A15:F17"/>
    <mergeCell ref="G15:G17"/>
    <mergeCell ref="H15:H17"/>
    <mergeCell ref="I15:I17"/>
    <mergeCell ref="J15:J17"/>
    <mergeCell ref="K15:K17"/>
    <mergeCell ref="L15:L17"/>
    <mergeCell ref="M15:M17"/>
    <mergeCell ref="N15:N17"/>
    <mergeCell ref="H9:I9"/>
    <mergeCell ref="B10:C10"/>
    <mergeCell ref="D10:E10"/>
    <mergeCell ref="F10:G10"/>
    <mergeCell ref="H10:I10"/>
    <mergeCell ref="A11:A12"/>
    <mergeCell ref="F11:G11"/>
    <mergeCell ref="H11:I11"/>
    <mergeCell ref="H12:I12"/>
    <mergeCell ref="A5:A6"/>
    <mergeCell ref="A7:A8"/>
    <mergeCell ref="A9:A10"/>
    <mergeCell ref="B9:C9"/>
    <mergeCell ref="D9:E9"/>
    <mergeCell ref="F9:G9"/>
    <mergeCell ref="A2:I2"/>
    <mergeCell ref="B3:C3"/>
    <mergeCell ref="D3:D4"/>
    <mergeCell ref="E3:E4"/>
    <mergeCell ref="F3:F4"/>
    <mergeCell ref="G3:G4"/>
    <mergeCell ref="H3:H4"/>
    <mergeCell ref="I3:I4"/>
    <mergeCell ref="B4:C4"/>
  </mergeCells>
  <phoneticPr fontId="1" type="noConversion"/>
  <pageMargins left="0.7" right="0.7" top="0.75" bottom="0.75" header="0.3" footer="0.3"/>
  <pageSetup paperSize="9" scale="6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AM302"/>
  <sheetViews>
    <sheetView topLeftCell="C1" zoomScale="75" zoomScaleNormal="75" workbookViewId="0">
      <selection activeCell="C7" sqref="C7"/>
    </sheetView>
  </sheetViews>
  <sheetFormatPr defaultRowHeight="17" x14ac:dyDescent="0.4"/>
  <cols>
    <col min="2" max="2" width="12.7265625" customWidth="1"/>
    <col min="3" max="3" width="12.08984375" customWidth="1"/>
    <col min="4" max="4" width="7.7265625" customWidth="1"/>
    <col min="5" max="5" width="10.453125" customWidth="1"/>
    <col min="6" max="6" width="11.6328125" customWidth="1"/>
    <col min="7" max="7" width="24.6328125" customWidth="1"/>
    <col min="8" max="8" width="12" customWidth="1"/>
    <col min="9" max="9" width="23.453125" customWidth="1"/>
    <col min="10" max="10" width="15.90625" customWidth="1"/>
    <col min="11" max="11" width="14.6328125" customWidth="1"/>
    <col min="12" max="12" width="14.7265625" customWidth="1"/>
    <col min="13" max="13" width="13.7265625" customWidth="1"/>
    <col min="14" max="14" width="14.90625" customWidth="1"/>
    <col min="15" max="15" width="15.08984375" customWidth="1"/>
    <col min="16" max="16" width="13.90625" customWidth="1"/>
    <col min="17" max="18" width="14.26953125" customWidth="1"/>
    <col min="19" max="19" width="14.7265625" customWidth="1"/>
    <col min="20" max="20" width="15.453125" customWidth="1"/>
    <col min="21" max="22" width="15" customWidth="1"/>
    <col min="23" max="23" width="14.36328125" customWidth="1"/>
    <col min="29" max="29" width="12.6328125" customWidth="1"/>
    <col min="30" max="30" width="9" customWidth="1"/>
    <col min="31" max="31" width="11.90625" customWidth="1"/>
    <col min="34" max="34" width="11.7265625" customWidth="1"/>
  </cols>
  <sheetData>
    <row r="1" spans="1:39" x14ac:dyDescent="0.4">
      <c r="A1" s="168" t="s">
        <v>6</v>
      </c>
      <c r="B1" s="276" t="s">
        <v>150</v>
      </c>
      <c r="C1" s="276" t="s">
        <v>148</v>
      </c>
      <c r="D1" s="172" t="s">
        <v>3</v>
      </c>
      <c r="E1" s="173"/>
      <c r="F1" s="173"/>
      <c r="G1" s="173"/>
      <c r="H1" s="173"/>
      <c r="I1" s="174"/>
      <c r="J1" s="175" t="s">
        <v>0</v>
      </c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278"/>
      <c r="X1" s="279" t="s">
        <v>73</v>
      </c>
      <c r="Y1" s="279"/>
      <c r="Z1" s="279"/>
      <c r="AA1" s="280"/>
    </row>
    <row r="2" spans="1:39" ht="169.5" customHeight="1" thickBot="1" x14ac:dyDescent="0.45">
      <c r="A2" s="169"/>
      <c r="B2" s="277"/>
      <c r="C2" s="277"/>
      <c r="D2" s="155" t="s">
        <v>147</v>
      </c>
      <c r="E2" s="155" t="s">
        <v>149</v>
      </c>
      <c r="F2" s="154" t="s">
        <v>146</v>
      </c>
      <c r="G2" s="154" t="s">
        <v>145</v>
      </c>
      <c r="H2" s="154" t="s">
        <v>144</v>
      </c>
      <c r="I2" s="154" t="s">
        <v>151</v>
      </c>
      <c r="J2" s="154" t="s">
        <v>159</v>
      </c>
      <c r="K2" s="154" t="s">
        <v>142</v>
      </c>
      <c r="L2" s="154" t="s">
        <v>141</v>
      </c>
      <c r="M2" s="154" t="s">
        <v>140</v>
      </c>
      <c r="N2" s="154" t="s">
        <v>139</v>
      </c>
      <c r="O2" s="154" t="s">
        <v>138</v>
      </c>
      <c r="P2" s="154" t="s">
        <v>137</v>
      </c>
      <c r="Q2" s="154" t="s">
        <v>136</v>
      </c>
      <c r="R2" s="154" t="s">
        <v>135</v>
      </c>
      <c r="S2" s="154" t="s">
        <v>134</v>
      </c>
      <c r="T2" s="154" t="s">
        <v>133</v>
      </c>
      <c r="U2" s="154" t="s">
        <v>132</v>
      </c>
      <c r="V2" s="154" t="s">
        <v>131</v>
      </c>
      <c r="W2" s="154" t="s">
        <v>130</v>
      </c>
      <c r="X2" s="156" t="s">
        <v>152</v>
      </c>
      <c r="Y2" s="156" t="s">
        <v>153</v>
      </c>
      <c r="Z2" s="156" t="s">
        <v>154</v>
      </c>
      <c r="AA2" s="157" t="s">
        <v>161</v>
      </c>
    </row>
    <row r="3" spans="1:39" ht="18" thickTop="1" thickBot="1" x14ac:dyDescent="0.45">
      <c r="A3" s="112">
        <v>1</v>
      </c>
      <c r="B3" s="113" t="s">
        <v>163</v>
      </c>
      <c r="C3" s="113" t="s">
        <v>4</v>
      </c>
      <c r="D3" s="113">
        <v>1</v>
      </c>
      <c r="E3" s="113">
        <v>2</v>
      </c>
      <c r="F3" s="113">
        <v>7</v>
      </c>
      <c r="G3" s="113" t="s">
        <v>5</v>
      </c>
      <c r="H3" s="113">
        <v>1</v>
      </c>
      <c r="I3" s="113" t="s">
        <v>7</v>
      </c>
      <c r="J3" s="113">
        <v>5</v>
      </c>
      <c r="K3" s="113">
        <v>4</v>
      </c>
      <c r="L3" s="113">
        <v>5</v>
      </c>
      <c r="M3" s="113">
        <v>5</v>
      </c>
      <c r="N3" s="113">
        <v>5</v>
      </c>
      <c r="O3" s="113">
        <v>5</v>
      </c>
      <c r="P3" s="113">
        <v>4</v>
      </c>
      <c r="Q3" s="113">
        <v>5</v>
      </c>
      <c r="R3" s="113">
        <v>5</v>
      </c>
      <c r="S3" s="113">
        <v>4</v>
      </c>
      <c r="T3" s="113">
        <v>5</v>
      </c>
      <c r="U3" s="113">
        <v>5</v>
      </c>
      <c r="V3" s="113">
        <v>4</v>
      </c>
      <c r="W3" s="113">
        <v>5</v>
      </c>
      <c r="X3" s="159" t="s">
        <v>129</v>
      </c>
      <c r="Y3" s="159" t="s">
        <v>128</v>
      </c>
      <c r="Z3" s="159" t="s">
        <v>128</v>
      </c>
      <c r="AA3" s="160" t="s">
        <v>128</v>
      </c>
      <c r="AC3" s="281" t="s">
        <v>8</v>
      </c>
      <c r="AD3" s="282"/>
      <c r="AE3" s="282"/>
      <c r="AF3" s="283"/>
      <c r="AG3" s="283"/>
      <c r="AH3" s="283"/>
      <c r="AI3" s="283"/>
      <c r="AJ3" s="283"/>
      <c r="AK3" s="284"/>
      <c r="AL3" s="22"/>
      <c r="AM3" s="8"/>
    </row>
    <row r="4" spans="1:39" ht="17.5" thickTop="1" x14ac:dyDescent="0.4">
      <c r="A4" s="117">
        <v>1</v>
      </c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21"/>
      <c r="Y4" s="121"/>
      <c r="Z4" s="121"/>
      <c r="AA4" s="121"/>
      <c r="AC4" s="285" t="s">
        <v>9</v>
      </c>
      <c r="AD4" s="6" t="s">
        <v>10</v>
      </c>
      <c r="AE4" s="5" t="s">
        <v>11</v>
      </c>
      <c r="AF4" s="47" t="s">
        <v>72</v>
      </c>
      <c r="AG4" s="45"/>
      <c r="AH4" s="38"/>
      <c r="AI4" s="38"/>
      <c r="AJ4" s="38"/>
      <c r="AK4" s="38"/>
      <c r="AL4" s="10"/>
      <c r="AM4" s="11"/>
    </row>
    <row r="5" spans="1:39" ht="17.5" thickBot="1" x14ac:dyDescent="0.45">
      <c r="A5" s="116">
        <v>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4"/>
      <c r="Y5" s="124"/>
      <c r="Z5" s="124"/>
      <c r="AA5" s="124"/>
      <c r="AC5" s="286"/>
      <c r="AD5" s="2">
        <f>SUMPRODUCT(--ISNUMBER(FIND(",1,",","&amp;D4:D1006&amp;",")))</f>
        <v>0</v>
      </c>
      <c r="AE5" s="29">
        <f>SUMPRODUCT(--ISNUMBER(FIND(",2,",","&amp;D4:D1006&amp;",")))</f>
        <v>0</v>
      </c>
      <c r="AF5" s="48">
        <f>SUM(AD5:AE5)</f>
        <v>0</v>
      </c>
      <c r="AG5" s="9"/>
      <c r="AH5" s="10"/>
      <c r="AI5" s="10"/>
      <c r="AJ5" s="10"/>
      <c r="AK5" s="10"/>
      <c r="AL5" s="10"/>
      <c r="AM5" s="11"/>
    </row>
    <row r="6" spans="1:39" ht="17.5" thickTop="1" x14ac:dyDescent="0.4">
      <c r="A6" s="116">
        <v>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3"/>
      <c r="X6" s="124"/>
      <c r="Y6" s="124"/>
      <c r="Z6" s="124"/>
      <c r="AA6" s="124"/>
      <c r="AC6" s="274" t="s">
        <v>12</v>
      </c>
      <c r="AD6" s="26" t="s">
        <v>16</v>
      </c>
      <c r="AE6" s="26" t="s">
        <v>17</v>
      </c>
      <c r="AF6" s="26" t="s">
        <v>18</v>
      </c>
      <c r="AG6" s="27" t="s">
        <v>19</v>
      </c>
      <c r="AH6" s="27" t="s">
        <v>20</v>
      </c>
      <c r="AI6" s="27" t="s">
        <v>21</v>
      </c>
      <c r="AJ6" s="27" t="s">
        <v>22</v>
      </c>
      <c r="AK6" s="28" t="s">
        <v>23</v>
      </c>
      <c r="AL6" s="10"/>
      <c r="AM6" s="11"/>
    </row>
    <row r="7" spans="1:39" ht="17.5" thickBot="1" x14ac:dyDescent="0.45">
      <c r="A7" s="116">
        <v>4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3"/>
      <c r="X7" s="124"/>
      <c r="Y7" s="124"/>
      <c r="Z7" s="124"/>
      <c r="AA7" s="124"/>
      <c r="AC7" s="275"/>
      <c r="AD7" s="29">
        <f>SUMPRODUCT(--ISNUMBER(FIND(",1,",","&amp;E4:E1006&amp;",")))</f>
        <v>0</v>
      </c>
      <c r="AE7" s="29">
        <f>SUMPRODUCT(--ISNUMBER(FIND(",2,",","&amp;E4:E1006&amp;",")))</f>
        <v>0</v>
      </c>
      <c r="AF7" s="29">
        <f>SUMPRODUCT(--ISNUMBER(FIND(",3,",","&amp;E4:E1006&amp;",")))</f>
        <v>0</v>
      </c>
      <c r="AG7" s="29">
        <f>SUMPRODUCT(--ISNUMBER(FIND(",4,",","&amp;E4:E1006&amp;",")))</f>
        <v>0</v>
      </c>
      <c r="AH7" s="30">
        <f>SUMPRODUCT(--ISNUMBER(FIND(",5,",","&amp;E4:E1006&amp;",")))</f>
        <v>0</v>
      </c>
      <c r="AI7" s="30">
        <f>SUMPRODUCT(--ISNUMBER(FIND(",6,",","&amp;E4:E1006&amp;",")))</f>
        <v>0</v>
      </c>
      <c r="AJ7" s="30">
        <f>SUMPRODUCT(--ISNUMBER(FIND(",7,",","&amp;E4:E1006&amp;",")))</f>
        <v>0</v>
      </c>
      <c r="AK7" s="31">
        <f>SUMPRODUCT(--ISNUMBER(FIND(",8,",","&amp;E4:E1006&amp;",")))</f>
        <v>0</v>
      </c>
      <c r="AL7" s="10"/>
      <c r="AM7" s="11"/>
    </row>
    <row r="8" spans="1:39" ht="17.5" thickTop="1" x14ac:dyDescent="0.4">
      <c r="A8" s="116">
        <v>5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3"/>
      <c r="X8" s="124"/>
      <c r="Y8" s="124"/>
      <c r="Z8" s="124"/>
      <c r="AA8" s="124"/>
      <c r="AC8" s="274" t="s">
        <v>13</v>
      </c>
      <c r="AD8" s="33" t="s">
        <v>24</v>
      </c>
      <c r="AE8" s="33" t="s">
        <v>25</v>
      </c>
      <c r="AF8" s="33" t="s">
        <v>26</v>
      </c>
      <c r="AG8" s="34" t="s">
        <v>27</v>
      </c>
      <c r="AH8" s="35" t="s">
        <v>28</v>
      </c>
      <c r="AI8" s="35" t="s">
        <v>50</v>
      </c>
      <c r="AJ8" s="35" t="s">
        <v>49</v>
      </c>
      <c r="AK8" s="36" t="s">
        <v>29</v>
      </c>
      <c r="AL8" s="10"/>
      <c r="AM8" s="11"/>
    </row>
    <row r="9" spans="1:39" ht="17.5" thickBot="1" x14ac:dyDescent="0.45">
      <c r="A9" s="116">
        <v>6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3"/>
      <c r="X9" s="124"/>
      <c r="Y9" s="124"/>
      <c r="Z9" s="124"/>
      <c r="AA9" s="124"/>
      <c r="AC9" s="275"/>
      <c r="AD9" s="29">
        <f>SUMPRODUCT(--ISNUMBER(FIND(",1,",","&amp;F4:F1006&amp;",")))</f>
        <v>0</v>
      </c>
      <c r="AE9" s="29">
        <f>SUMPRODUCT(--ISNUMBER(FIND(",2,",","&amp;F4:F1006&amp;",")))</f>
        <v>0</v>
      </c>
      <c r="AF9" s="29">
        <f>SUMPRODUCT(--ISNUMBER(FIND(",3,",","&amp;F4:F1006&amp;",")))</f>
        <v>0</v>
      </c>
      <c r="AG9" s="29">
        <f>SUMPRODUCT(--ISNUMBER(FIND(",4,",","&amp;F4:F1006&amp;",")))</f>
        <v>0</v>
      </c>
      <c r="AH9" s="30">
        <f>SUMPRODUCT(--ISNUMBER(FIND(",5,",","&amp;F4:F1006&amp;",")))</f>
        <v>0</v>
      </c>
      <c r="AI9" s="30">
        <f>SUMPRODUCT(--ISNUMBER(FIND(",6,",","&amp;F4:F1006&amp;",")))</f>
        <v>0</v>
      </c>
      <c r="AJ9" s="30">
        <f>SUMPRODUCT(--ISNUMBER(FIND(",7,",","&amp;F4:F1006&amp;",")))</f>
        <v>0</v>
      </c>
      <c r="AK9" s="31">
        <f>SUMPRODUCT(--ISNUMBER(FIND(",123,",","&amp;F4:F1006&amp;",")))</f>
        <v>0</v>
      </c>
      <c r="AL9" s="10"/>
      <c r="AM9" s="11"/>
    </row>
    <row r="10" spans="1:39" ht="17.5" thickTop="1" x14ac:dyDescent="0.4">
      <c r="A10" s="116">
        <v>7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3"/>
      <c r="X10" s="124"/>
      <c r="Y10" s="124"/>
      <c r="Z10" s="124"/>
      <c r="AA10" s="124"/>
      <c r="AC10" s="274" t="s">
        <v>14</v>
      </c>
      <c r="AD10" s="7" t="s">
        <v>30</v>
      </c>
      <c r="AE10" s="7" t="s">
        <v>31</v>
      </c>
      <c r="AF10" s="7" t="s">
        <v>32</v>
      </c>
      <c r="AG10" s="28" t="s">
        <v>33</v>
      </c>
      <c r="AH10" s="10"/>
      <c r="AI10" s="10"/>
      <c r="AJ10" s="10"/>
      <c r="AK10" s="10"/>
      <c r="AL10" s="10"/>
      <c r="AM10" s="11"/>
    </row>
    <row r="11" spans="1:39" ht="17.5" thickBot="1" x14ac:dyDescent="0.45">
      <c r="A11" s="116">
        <v>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3"/>
      <c r="X11" s="124"/>
      <c r="Y11" s="124"/>
      <c r="Z11" s="124"/>
      <c r="AA11" s="124"/>
      <c r="AC11" s="275"/>
      <c r="AD11" s="2">
        <f>SUMPRODUCT(--ISNUMBER(FIND(",1,",","&amp;H4:H1006&amp;",")))</f>
        <v>0</v>
      </c>
      <c r="AE11" s="2">
        <f>SUMPRODUCT(--ISNUMBER(FIND(",2,",","&amp;H4:H1006&amp;",")))</f>
        <v>0</v>
      </c>
      <c r="AF11" s="2">
        <f>SUMPRODUCT(--ISNUMBER(FIND(",3,",","&amp;H4:H1006&amp;",")))</f>
        <v>0</v>
      </c>
      <c r="AG11" s="25">
        <f>SUMPRODUCT(--ISNUMBER(FIND(",4,",","&amp;H4:H1006&amp;",")))</f>
        <v>0</v>
      </c>
      <c r="AH11" s="10"/>
      <c r="AI11" s="10"/>
      <c r="AJ11" s="10"/>
      <c r="AK11" s="10"/>
      <c r="AL11" s="10"/>
      <c r="AM11" s="11"/>
    </row>
    <row r="12" spans="1:39" ht="17.5" thickTop="1" x14ac:dyDescent="0.4">
      <c r="A12" s="116">
        <v>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3"/>
      <c r="X12" s="124"/>
      <c r="Y12" s="124"/>
      <c r="Z12" s="124"/>
      <c r="AA12" s="124"/>
      <c r="AC12" s="274" t="s">
        <v>15</v>
      </c>
      <c r="AD12" s="26" t="s">
        <v>34</v>
      </c>
      <c r="AE12" s="26" t="s">
        <v>36</v>
      </c>
      <c r="AF12" s="26" t="s">
        <v>37</v>
      </c>
      <c r="AG12" s="27" t="s">
        <v>38</v>
      </c>
      <c r="AH12" s="27" t="s">
        <v>39</v>
      </c>
      <c r="AI12" s="37" t="s">
        <v>35</v>
      </c>
      <c r="AJ12" s="10"/>
      <c r="AK12" s="10"/>
      <c r="AL12" s="10"/>
      <c r="AM12" s="11"/>
    </row>
    <row r="13" spans="1:39" ht="17.5" thickBot="1" x14ac:dyDescent="0.45">
      <c r="A13" s="116">
        <v>10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3"/>
      <c r="X13" s="124"/>
      <c r="Y13" s="124"/>
      <c r="Z13" s="124"/>
      <c r="AA13" s="124"/>
      <c r="AC13" s="275"/>
      <c r="AD13" s="29">
        <f>SUMPRODUCT(--ISNUMBER(FIND(",1,",","&amp;I4:I1006&amp;",")))</f>
        <v>0</v>
      </c>
      <c r="AE13" s="29">
        <f>SUMPRODUCT(--ISNUMBER(FIND(",2,",","&amp;I4:I1006&amp;",")))</f>
        <v>0</v>
      </c>
      <c r="AF13" s="29">
        <f>SUMPRODUCT(--ISNUMBER(FIND(",3,",","&amp;I4:I1006&amp;",")))</f>
        <v>0</v>
      </c>
      <c r="AG13" s="29">
        <f>SUMPRODUCT(--ISNUMBER(FIND(",4,",","&amp;I4:I1006&amp;",")))</f>
        <v>0</v>
      </c>
      <c r="AH13" s="29">
        <f>SUMPRODUCT(--ISNUMBER(FIND(",5,",","&amp;I4:I1006&amp;",")))</f>
        <v>0</v>
      </c>
      <c r="AI13" s="32">
        <f>SUMPRODUCT(--ISNUMBER(FIND(",6,",","&amp;I4:I1006&amp;",")))</f>
        <v>0</v>
      </c>
      <c r="AJ13" s="10"/>
      <c r="AK13" s="10"/>
      <c r="AL13" s="10"/>
      <c r="AM13" s="11"/>
    </row>
    <row r="14" spans="1:39" ht="18" thickTop="1" thickBot="1" x14ac:dyDescent="0.45">
      <c r="A14" s="116">
        <v>11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3"/>
      <c r="X14" s="124"/>
      <c r="Y14" s="124"/>
      <c r="Z14" s="124"/>
      <c r="AA14" s="124"/>
      <c r="AC14" s="39"/>
      <c r="AD14" s="40"/>
      <c r="AE14" s="40"/>
      <c r="AF14" s="40"/>
      <c r="AG14" s="40"/>
      <c r="AH14" s="40"/>
      <c r="AI14" s="40"/>
      <c r="AJ14" s="40"/>
      <c r="AK14" s="40"/>
      <c r="AL14" s="40"/>
      <c r="AM14" s="41"/>
    </row>
    <row r="15" spans="1:39" ht="17.5" thickTop="1" x14ac:dyDescent="0.4">
      <c r="A15" s="116">
        <v>12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3"/>
      <c r="X15" s="124"/>
      <c r="Y15" s="124"/>
      <c r="Z15" s="124"/>
      <c r="AA15" s="124"/>
      <c r="AC15" s="287" t="s">
        <v>75</v>
      </c>
      <c r="AD15" s="288"/>
      <c r="AE15" s="288"/>
      <c r="AF15" s="288"/>
      <c r="AG15" s="288"/>
      <c r="AH15" s="288"/>
      <c r="AI15" s="288"/>
      <c r="AJ15" s="288"/>
      <c r="AK15" s="288"/>
      <c r="AL15" s="288"/>
      <c r="AM15" s="289"/>
    </row>
    <row r="16" spans="1:39" x14ac:dyDescent="0.4">
      <c r="A16" s="116">
        <v>13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3"/>
      <c r="X16" s="124"/>
      <c r="Y16" s="124"/>
      <c r="Z16" s="124"/>
      <c r="AA16" s="124"/>
      <c r="AC16" s="12"/>
      <c r="AD16" s="5" t="s">
        <v>55</v>
      </c>
      <c r="AE16" s="5" t="s">
        <v>56</v>
      </c>
      <c r="AF16" s="5" t="s">
        <v>57</v>
      </c>
      <c r="AG16" s="5" t="s">
        <v>58</v>
      </c>
      <c r="AH16" s="5" t="s">
        <v>59</v>
      </c>
      <c r="AI16" s="5" t="s">
        <v>60</v>
      </c>
      <c r="AJ16" s="5" t="s">
        <v>61</v>
      </c>
      <c r="AK16" s="5" t="s">
        <v>62</v>
      </c>
      <c r="AL16" s="5" t="s">
        <v>63</v>
      </c>
      <c r="AM16" s="13" t="s">
        <v>64</v>
      </c>
    </row>
    <row r="17" spans="1:39" x14ac:dyDescent="0.4">
      <c r="A17" s="116">
        <v>14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3"/>
      <c r="X17" s="124"/>
      <c r="Y17" s="124"/>
      <c r="Z17" s="124"/>
      <c r="AA17" s="124"/>
      <c r="AC17" s="14" t="s">
        <v>41</v>
      </c>
      <c r="AD17" s="1">
        <f t="shared" ref="AD17:AM17" si="0">SUMPRODUCT(--ISNUMBER(FIND(",1,",","&amp;J4:J1006&amp;",")))</f>
        <v>0</v>
      </c>
      <c r="AE17" s="1">
        <f t="shared" si="0"/>
        <v>0</v>
      </c>
      <c r="AF17" s="1">
        <f t="shared" si="0"/>
        <v>0</v>
      </c>
      <c r="AG17" s="1">
        <f t="shared" si="0"/>
        <v>0</v>
      </c>
      <c r="AH17" s="1">
        <f t="shared" si="0"/>
        <v>0</v>
      </c>
      <c r="AI17" s="1">
        <f t="shared" si="0"/>
        <v>0</v>
      </c>
      <c r="AJ17" s="1">
        <f t="shared" si="0"/>
        <v>0</v>
      </c>
      <c r="AK17" s="1">
        <f t="shared" si="0"/>
        <v>0</v>
      </c>
      <c r="AL17" s="1">
        <f t="shared" si="0"/>
        <v>0</v>
      </c>
      <c r="AM17" s="15">
        <f t="shared" si="0"/>
        <v>0</v>
      </c>
    </row>
    <row r="18" spans="1:39" x14ac:dyDescent="0.4">
      <c r="A18" s="116">
        <v>15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3"/>
      <c r="X18" s="124"/>
      <c r="Y18" s="124"/>
      <c r="Z18" s="124"/>
      <c r="AA18" s="124"/>
      <c r="AC18" s="14" t="s">
        <v>42</v>
      </c>
      <c r="AD18" s="1">
        <f t="shared" ref="AD18:AM18" si="1">SUMPRODUCT(--ISNUMBER(FIND(",2,",","&amp;J4:J1006&amp;",")))</f>
        <v>0</v>
      </c>
      <c r="AE18" s="1">
        <f t="shared" si="1"/>
        <v>0</v>
      </c>
      <c r="AF18" s="1">
        <f t="shared" si="1"/>
        <v>0</v>
      </c>
      <c r="AG18" s="1">
        <f t="shared" si="1"/>
        <v>0</v>
      </c>
      <c r="AH18" s="1">
        <f t="shared" si="1"/>
        <v>0</v>
      </c>
      <c r="AI18" s="1">
        <f t="shared" si="1"/>
        <v>0</v>
      </c>
      <c r="AJ18" s="1">
        <f t="shared" si="1"/>
        <v>0</v>
      </c>
      <c r="AK18" s="1">
        <f t="shared" si="1"/>
        <v>0</v>
      </c>
      <c r="AL18" s="1">
        <f t="shared" si="1"/>
        <v>0</v>
      </c>
      <c r="AM18" s="15">
        <f t="shared" si="1"/>
        <v>0</v>
      </c>
    </row>
    <row r="19" spans="1:39" x14ac:dyDescent="0.4">
      <c r="A19" s="116">
        <v>16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3"/>
      <c r="X19" s="124"/>
      <c r="Y19" s="124"/>
      <c r="Z19" s="124"/>
      <c r="AA19" s="124"/>
      <c r="AC19" s="14" t="s">
        <v>43</v>
      </c>
      <c r="AD19" s="1">
        <f t="shared" ref="AD19:AM19" si="2">SUMPRODUCT(--ISNUMBER(FIND(",3,",","&amp;J4:J1006&amp;",")))</f>
        <v>0</v>
      </c>
      <c r="AE19" s="1">
        <f t="shared" si="2"/>
        <v>0</v>
      </c>
      <c r="AF19" s="1">
        <f t="shared" si="2"/>
        <v>0</v>
      </c>
      <c r="AG19" s="1">
        <f t="shared" si="2"/>
        <v>0</v>
      </c>
      <c r="AH19" s="1">
        <f t="shared" si="2"/>
        <v>0</v>
      </c>
      <c r="AI19" s="1">
        <f t="shared" si="2"/>
        <v>0</v>
      </c>
      <c r="AJ19" s="1">
        <f t="shared" si="2"/>
        <v>0</v>
      </c>
      <c r="AK19" s="1">
        <f t="shared" si="2"/>
        <v>0</v>
      </c>
      <c r="AL19" s="1">
        <f t="shared" si="2"/>
        <v>0</v>
      </c>
      <c r="AM19" s="15">
        <f t="shared" si="2"/>
        <v>0</v>
      </c>
    </row>
    <row r="20" spans="1:39" x14ac:dyDescent="0.4">
      <c r="A20" s="116">
        <v>17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3"/>
      <c r="X20" s="124"/>
      <c r="Y20" s="124"/>
      <c r="Z20" s="124"/>
      <c r="AA20" s="124"/>
      <c r="AC20" s="16" t="s">
        <v>44</v>
      </c>
      <c r="AD20" s="1">
        <f t="shared" ref="AD20:AM20" si="3">SUMPRODUCT(--ISNUMBER(FIND(",4,",","&amp;J4:J1006&amp;",")))</f>
        <v>0</v>
      </c>
      <c r="AE20" s="1">
        <f t="shared" si="3"/>
        <v>0</v>
      </c>
      <c r="AF20" s="1">
        <f t="shared" si="3"/>
        <v>0</v>
      </c>
      <c r="AG20" s="1">
        <f t="shared" si="3"/>
        <v>0</v>
      </c>
      <c r="AH20" s="1">
        <f t="shared" si="3"/>
        <v>0</v>
      </c>
      <c r="AI20" s="1">
        <f t="shared" si="3"/>
        <v>0</v>
      </c>
      <c r="AJ20" s="1">
        <f t="shared" si="3"/>
        <v>0</v>
      </c>
      <c r="AK20" s="1">
        <f t="shared" si="3"/>
        <v>0</v>
      </c>
      <c r="AL20" s="1">
        <f t="shared" si="3"/>
        <v>0</v>
      </c>
      <c r="AM20" s="15">
        <f t="shared" si="3"/>
        <v>0</v>
      </c>
    </row>
    <row r="21" spans="1:39" x14ac:dyDescent="0.4">
      <c r="A21" s="116">
        <v>18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3"/>
      <c r="X21" s="124"/>
      <c r="Y21" s="124"/>
      <c r="Z21" s="124"/>
      <c r="AA21" s="124"/>
      <c r="AC21" s="17" t="s">
        <v>45</v>
      </c>
      <c r="AD21" s="1">
        <f t="shared" ref="AD21:AM21" si="4">SUMPRODUCT(--ISNUMBER(FIND(",5,",","&amp;J4:J1006&amp;",")))</f>
        <v>0</v>
      </c>
      <c r="AE21" s="1">
        <f t="shared" si="4"/>
        <v>0</v>
      </c>
      <c r="AF21" s="1">
        <f t="shared" si="4"/>
        <v>0</v>
      </c>
      <c r="AG21" s="1">
        <f t="shared" si="4"/>
        <v>0</v>
      </c>
      <c r="AH21" s="1">
        <f t="shared" si="4"/>
        <v>0</v>
      </c>
      <c r="AI21" s="1">
        <f t="shared" si="4"/>
        <v>0</v>
      </c>
      <c r="AJ21" s="1">
        <f t="shared" si="4"/>
        <v>0</v>
      </c>
      <c r="AK21" s="1">
        <f t="shared" si="4"/>
        <v>0</v>
      </c>
      <c r="AL21" s="1">
        <f t="shared" si="4"/>
        <v>0</v>
      </c>
      <c r="AM21" s="15">
        <f t="shared" si="4"/>
        <v>0</v>
      </c>
    </row>
    <row r="22" spans="1:39" x14ac:dyDescent="0.4">
      <c r="A22" s="116">
        <v>19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3"/>
      <c r="X22" s="124"/>
      <c r="Y22" s="124"/>
      <c r="Z22" s="124"/>
      <c r="AA22" s="124"/>
      <c r="AC22" s="17" t="s">
        <v>48</v>
      </c>
      <c r="AD22" s="4">
        <f t="shared" ref="AD22:AM22" si="5">SUM(AD17:AD21)</f>
        <v>0</v>
      </c>
      <c r="AE22" s="4">
        <f t="shared" si="5"/>
        <v>0</v>
      </c>
      <c r="AF22" s="4">
        <f t="shared" si="5"/>
        <v>0</v>
      </c>
      <c r="AG22" s="4">
        <f t="shared" si="5"/>
        <v>0</v>
      </c>
      <c r="AH22" s="4">
        <f t="shared" si="5"/>
        <v>0</v>
      </c>
      <c r="AI22" s="4">
        <f t="shared" si="5"/>
        <v>0</v>
      </c>
      <c r="AJ22" s="4">
        <f t="shared" si="5"/>
        <v>0</v>
      </c>
      <c r="AK22" s="4">
        <f t="shared" si="5"/>
        <v>0</v>
      </c>
      <c r="AL22" s="4">
        <f t="shared" si="5"/>
        <v>0</v>
      </c>
      <c r="AM22" s="18">
        <f t="shared" si="5"/>
        <v>0</v>
      </c>
    </row>
    <row r="23" spans="1:39" ht="17.5" thickBot="1" x14ac:dyDescent="0.45">
      <c r="A23" s="116">
        <v>20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3"/>
      <c r="X23" s="124"/>
      <c r="Y23" s="124"/>
      <c r="Z23" s="124"/>
      <c r="AA23" s="124"/>
      <c r="AC23" s="290" t="s">
        <v>52</v>
      </c>
      <c r="AD23" s="291"/>
      <c r="AE23" s="291"/>
      <c r="AF23" s="291"/>
      <c r="AG23" s="291"/>
      <c r="AH23" s="292"/>
      <c r="AI23" s="292"/>
      <c r="AJ23" s="292"/>
      <c r="AK23" s="292"/>
      <c r="AL23" s="292"/>
      <c r="AM23" s="293"/>
    </row>
    <row r="24" spans="1:39" ht="17.5" thickTop="1" x14ac:dyDescent="0.4">
      <c r="A24" s="116">
        <v>21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3"/>
      <c r="X24" s="124"/>
      <c r="Y24" s="124"/>
      <c r="Z24" s="124"/>
      <c r="AA24" s="124"/>
      <c r="AC24" s="12"/>
      <c r="AD24" s="5" t="s">
        <v>65</v>
      </c>
      <c r="AE24" s="5" t="s">
        <v>66</v>
      </c>
      <c r="AF24" s="5" t="s">
        <v>67</v>
      </c>
      <c r="AG24" s="23" t="s">
        <v>68</v>
      </c>
      <c r="AH24" s="38"/>
      <c r="AI24" s="38"/>
      <c r="AJ24" s="38"/>
      <c r="AK24" s="38"/>
      <c r="AL24" s="38"/>
      <c r="AM24" s="44"/>
    </row>
    <row r="25" spans="1:39" x14ac:dyDescent="0.4">
      <c r="A25" s="116">
        <v>22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3"/>
      <c r="X25" s="124"/>
      <c r="Y25" s="124"/>
      <c r="Z25" s="124"/>
      <c r="AA25" s="124"/>
      <c r="AC25" s="14" t="s">
        <v>41</v>
      </c>
      <c r="AD25" s="1">
        <f>SUMPRODUCT(--ISNUMBER(FIND(",1,",","&amp;T4:T1006&amp;",")))</f>
        <v>0</v>
      </c>
      <c r="AE25" s="1">
        <f>SUMPRODUCT(--ISNUMBER(FIND(",1,",","&amp;U4:U1006&amp;",")))</f>
        <v>0</v>
      </c>
      <c r="AF25" s="1">
        <f>SUMPRODUCT(--ISNUMBER(FIND(",1,",","&amp;V4:V1006&amp;",")))</f>
        <v>0</v>
      </c>
      <c r="AG25" s="24">
        <f>SUMPRODUCT(--ISNUMBER(FIND(",1,",","&amp;W4:W1006&amp;",")))</f>
        <v>0</v>
      </c>
      <c r="AI25" s="10"/>
      <c r="AJ25" s="10"/>
      <c r="AK25" s="10"/>
      <c r="AL25" s="10"/>
      <c r="AM25" s="11"/>
    </row>
    <row r="26" spans="1:39" x14ac:dyDescent="0.4">
      <c r="A26" s="116">
        <v>23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3"/>
      <c r="X26" s="124"/>
      <c r="Y26" s="124"/>
      <c r="Z26" s="124"/>
      <c r="AA26" s="124"/>
      <c r="AC26" s="14" t="s">
        <v>42</v>
      </c>
      <c r="AD26" s="1">
        <f>SUMPRODUCT(--ISNUMBER(FIND(",2,",","&amp;T4:T1006&amp;",")))</f>
        <v>0</v>
      </c>
      <c r="AE26" s="1">
        <f>SUMPRODUCT(--ISNUMBER(FIND(",2,",","&amp;U4:U1006&amp;",")))</f>
        <v>0</v>
      </c>
      <c r="AF26" s="1">
        <f>SUMPRODUCT(--ISNUMBER(FIND(",2,",","&amp;V4:V1006&amp;",")))</f>
        <v>0</v>
      </c>
      <c r="AG26" s="24">
        <f>SUMPRODUCT(--ISNUMBER(FIND(",2,",","&amp;W4:W1006&amp;",")))</f>
        <v>0</v>
      </c>
      <c r="AI26" s="10"/>
      <c r="AJ26" s="10"/>
      <c r="AK26" s="10"/>
      <c r="AL26" s="10"/>
      <c r="AM26" s="11"/>
    </row>
    <row r="27" spans="1:39" x14ac:dyDescent="0.4">
      <c r="A27" s="116">
        <v>24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3"/>
      <c r="X27" s="124"/>
      <c r="Y27" s="124"/>
      <c r="Z27" s="124"/>
      <c r="AA27" s="124"/>
      <c r="AC27" s="14" t="s">
        <v>43</v>
      </c>
      <c r="AD27" s="1">
        <f>SUMPRODUCT(--ISNUMBER(FIND(",3,",","&amp;T4:T1006&amp;",")))</f>
        <v>0</v>
      </c>
      <c r="AE27" s="1">
        <f>SUMPRODUCT(--ISNUMBER(FIND(",3,",","&amp;U4:U1006&amp;",")))</f>
        <v>0</v>
      </c>
      <c r="AF27" s="1">
        <f>SUMPRODUCT(--ISNUMBER(FIND(",3,",","&amp;V4:V1006&amp;",")))</f>
        <v>0</v>
      </c>
      <c r="AG27" s="24">
        <f>SUMPRODUCT(--ISNUMBER(FIND(",3,",","&amp;W4:W1006&amp;",")))</f>
        <v>0</v>
      </c>
      <c r="AI27" s="10"/>
      <c r="AJ27" s="10"/>
      <c r="AK27" s="10"/>
      <c r="AL27" s="10"/>
      <c r="AM27" s="11"/>
    </row>
    <row r="28" spans="1:39" x14ac:dyDescent="0.4">
      <c r="A28" s="116">
        <v>25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3"/>
      <c r="X28" s="124"/>
      <c r="Y28" s="124"/>
      <c r="Z28" s="124"/>
      <c r="AA28" s="124"/>
      <c r="AC28" s="16" t="s">
        <v>44</v>
      </c>
      <c r="AD28" s="1">
        <f>SUMPRODUCT(--ISNUMBER(FIND(",4,",","&amp;T4:T1006&amp;",")))</f>
        <v>0</v>
      </c>
      <c r="AE28" s="1">
        <f>SUMPRODUCT(--ISNUMBER(FIND(",4,",","&amp;U4:U1006&amp;",")))</f>
        <v>0</v>
      </c>
      <c r="AF28" s="1">
        <f>SUMPRODUCT(--ISNUMBER(FIND(",4,",","&amp;V4:V1006&amp;",")))</f>
        <v>0</v>
      </c>
      <c r="AG28" s="24">
        <f>SUMPRODUCT(--ISNUMBER(FIND(",4,",","&amp;W4:W1006&amp;",")))</f>
        <v>0</v>
      </c>
      <c r="AI28" s="10"/>
      <c r="AJ28" s="10"/>
      <c r="AK28" s="10"/>
      <c r="AL28" s="10"/>
      <c r="AM28" s="11"/>
    </row>
    <row r="29" spans="1:39" x14ac:dyDescent="0.4">
      <c r="A29" s="116">
        <v>26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3"/>
      <c r="X29" s="124"/>
      <c r="Y29" s="124"/>
      <c r="Z29" s="124"/>
      <c r="AA29" s="124"/>
      <c r="AC29" s="17" t="s">
        <v>45</v>
      </c>
      <c r="AD29" s="1">
        <f>SUMPRODUCT(--ISNUMBER(FIND(",5,",","&amp;T4:T1006&amp;",")))</f>
        <v>0</v>
      </c>
      <c r="AE29" s="1">
        <f>SUMPRODUCT(--ISNUMBER(FIND(",5,",","&amp;U4:U1006&amp;",")))</f>
        <v>0</v>
      </c>
      <c r="AF29" s="1">
        <f>SUMPRODUCT(--ISNUMBER(FIND(",5,",","&amp;V4:V1006&amp;",")))</f>
        <v>0</v>
      </c>
      <c r="AG29" s="24">
        <f>SUMPRODUCT(--ISNUMBER(FIND(",5,",","&amp;W4:W1006&amp;",")))</f>
        <v>0</v>
      </c>
      <c r="AI29" s="10"/>
      <c r="AJ29" s="10"/>
      <c r="AK29" s="10"/>
      <c r="AL29" s="10"/>
      <c r="AM29" s="11"/>
    </row>
    <row r="30" spans="1:39" ht="17.5" thickBot="1" x14ac:dyDescent="0.45">
      <c r="A30" s="116">
        <v>27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3"/>
      <c r="X30" s="124"/>
      <c r="Y30" s="124"/>
      <c r="Z30" s="124"/>
      <c r="AA30" s="124"/>
      <c r="AC30" s="42" t="s">
        <v>48</v>
      </c>
      <c r="AD30" s="29">
        <f>SUM(AD25:AD29)</f>
        <v>0</v>
      </c>
      <c r="AE30" s="29">
        <f>SUM(AE25:AE29)</f>
        <v>0</v>
      </c>
      <c r="AF30" s="29">
        <f>SUM(AF25:AF29)</f>
        <v>0</v>
      </c>
      <c r="AG30" s="32">
        <f>SUM(AG25:AG29)</f>
        <v>0</v>
      </c>
      <c r="AI30" s="10"/>
      <c r="AJ30" s="10"/>
      <c r="AK30" s="10"/>
      <c r="AL30" s="10"/>
      <c r="AM30" s="11"/>
    </row>
    <row r="31" spans="1:39" ht="18" thickTop="1" thickBot="1" x14ac:dyDescent="0.45">
      <c r="A31" s="116">
        <v>28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3"/>
      <c r="X31" s="124"/>
      <c r="Y31" s="124"/>
      <c r="Z31" s="124"/>
      <c r="AA31" s="124"/>
      <c r="AC31" s="39"/>
      <c r="AD31" s="40"/>
      <c r="AE31" s="40"/>
      <c r="AF31" s="40"/>
      <c r="AG31" s="40"/>
      <c r="AH31" s="40"/>
      <c r="AI31" s="40"/>
      <c r="AJ31" s="40"/>
      <c r="AK31" s="40"/>
      <c r="AL31" s="40"/>
      <c r="AM31" s="11"/>
    </row>
    <row r="32" spans="1:39" ht="17.5" thickTop="1" x14ac:dyDescent="0.4">
      <c r="A32" s="116">
        <v>29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3"/>
      <c r="X32" s="124"/>
      <c r="Y32" s="124"/>
      <c r="Z32" s="124"/>
      <c r="AA32" s="124"/>
      <c r="AC32" s="294" t="s">
        <v>75</v>
      </c>
      <c r="AD32" s="295"/>
      <c r="AE32" s="295"/>
      <c r="AF32" s="295"/>
      <c r="AG32" s="295"/>
      <c r="AH32" s="295"/>
      <c r="AI32" s="295"/>
      <c r="AJ32" s="295"/>
      <c r="AK32" s="295"/>
      <c r="AL32" s="296"/>
      <c r="AM32" s="11"/>
    </row>
    <row r="33" spans="1:39" x14ac:dyDescent="0.4">
      <c r="A33" s="116">
        <v>30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3"/>
      <c r="X33" s="124"/>
      <c r="Y33" s="124"/>
      <c r="Z33" s="124"/>
      <c r="AA33" s="124"/>
      <c r="AC33" s="19" t="s">
        <v>40</v>
      </c>
      <c r="AD33" s="3" t="s">
        <v>41</v>
      </c>
      <c r="AE33" s="3" t="s">
        <v>42</v>
      </c>
      <c r="AF33" s="3" t="s">
        <v>43</v>
      </c>
      <c r="AG33" s="3" t="s">
        <v>44</v>
      </c>
      <c r="AH33" s="3" t="s">
        <v>45</v>
      </c>
      <c r="AI33" s="3" t="s">
        <v>46</v>
      </c>
      <c r="AJ33" s="3" t="s">
        <v>53</v>
      </c>
      <c r="AK33" s="3" t="s">
        <v>47</v>
      </c>
      <c r="AL33" s="43" t="s">
        <v>54</v>
      </c>
      <c r="AM33" s="11"/>
    </row>
    <row r="34" spans="1:39" x14ac:dyDescent="0.4">
      <c r="A34" s="116">
        <v>31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3"/>
      <c r="X34" s="124"/>
      <c r="Y34" s="124"/>
      <c r="Z34" s="124"/>
      <c r="AA34" s="124"/>
      <c r="AC34" s="20" t="s">
        <v>55</v>
      </c>
      <c r="AD34" s="49">
        <f>20*AD17</f>
        <v>0</v>
      </c>
      <c r="AE34" s="49">
        <f>40*AD18</f>
        <v>0</v>
      </c>
      <c r="AF34" s="49">
        <f>60*AD19</f>
        <v>0</v>
      </c>
      <c r="AG34" s="49">
        <f>80*AD20</f>
        <v>0</v>
      </c>
      <c r="AH34" s="49">
        <f>100*AD21</f>
        <v>0</v>
      </c>
      <c r="AI34" s="49">
        <f>AD22</f>
        <v>0</v>
      </c>
      <c r="AJ34" s="49">
        <f t="shared" ref="AJ34:AJ43" si="6">SUM(AD34:AH34)</f>
        <v>0</v>
      </c>
      <c r="AK34" s="49" t="e">
        <f t="shared" ref="AK34:AK43" si="7">AJ34/AI34</f>
        <v>#DIV/0!</v>
      </c>
      <c r="AL34" s="50">
        <f t="shared" ref="AL34:AL43" si="8">STDEVP(AD34:AH34)</f>
        <v>0</v>
      </c>
      <c r="AM34" s="11"/>
    </row>
    <row r="35" spans="1:39" x14ac:dyDescent="0.4">
      <c r="A35" s="116">
        <v>32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3"/>
      <c r="X35" s="124"/>
      <c r="Y35" s="124"/>
      <c r="Z35" s="124"/>
      <c r="AA35" s="124"/>
      <c r="AC35" s="20" t="s">
        <v>56</v>
      </c>
      <c r="AD35" s="49">
        <f>20*AE17</f>
        <v>0</v>
      </c>
      <c r="AE35" s="49">
        <f>40*AE18</f>
        <v>0</v>
      </c>
      <c r="AF35" s="49">
        <f>60*AE19</f>
        <v>0</v>
      </c>
      <c r="AG35" s="49">
        <f>80*AE20</f>
        <v>0</v>
      </c>
      <c r="AH35" s="49">
        <f>100*AE21</f>
        <v>0</v>
      </c>
      <c r="AI35" s="49">
        <f>AE22</f>
        <v>0</v>
      </c>
      <c r="AJ35" s="49">
        <f t="shared" si="6"/>
        <v>0</v>
      </c>
      <c r="AK35" s="49" t="e">
        <f t="shared" si="7"/>
        <v>#DIV/0!</v>
      </c>
      <c r="AL35" s="50">
        <f t="shared" si="8"/>
        <v>0</v>
      </c>
      <c r="AM35" s="11"/>
    </row>
    <row r="36" spans="1:39" x14ac:dyDescent="0.4">
      <c r="A36" s="116">
        <v>33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3"/>
      <c r="X36" s="124"/>
      <c r="Y36" s="124"/>
      <c r="Z36" s="124"/>
      <c r="AA36" s="124"/>
      <c r="AC36" s="20" t="s">
        <v>57</v>
      </c>
      <c r="AD36" s="49">
        <f>20*AF17</f>
        <v>0</v>
      </c>
      <c r="AE36" s="49">
        <f>40*AF18</f>
        <v>0</v>
      </c>
      <c r="AF36" s="49">
        <f>60*AF19</f>
        <v>0</v>
      </c>
      <c r="AG36" s="49">
        <f>80*AF20</f>
        <v>0</v>
      </c>
      <c r="AH36" s="49">
        <f>100*AF21</f>
        <v>0</v>
      </c>
      <c r="AI36" s="49">
        <f>AF22</f>
        <v>0</v>
      </c>
      <c r="AJ36" s="49">
        <f t="shared" si="6"/>
        <v>0</v>
      </c>
      <c r="AK36" s="49" t="e">
        <f t="shared" si="7"/>
        <v>#DIV/0!</v>
      </c>
      <c r="AL36" s="50">
        <f t="shared" si="8"/>
        <v>0</v>
      </c>
      <c r="AM36" s="11"/>
    </row>
    <row r="37" spans="1:39" x14ac:dyDescent="0.4">
      <c r="A37" s="116">
        <v>34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3"/>
      <c r="X37" s="124"/>
      <c r="Y37" s="124"/>
      <c r="Z37" s="124"/>
      <c r="AA37" s="124"/>
      <c r="AC37" s="20" t="s">
        <v>58</v>
      </c>
      <c r="AD37" s="49">
        <f>20*AG17</f>
        <v>0</v>
      </c>
      <c r="AE37" s="49">
        <f>40*AG18</f>
        <v>0</v>
      </c>
      <c r="AF37" s="49">
        <f>60*AG19</f>
        <v>0</v>
      </c>
      <c r="AG37" s="49">
        <f>80*AG20</f>
        <v>0</v>
      </c>
      <c r="AH37" s="49">
        <f>100*AG21</f>
        <v>0</v>
      </c>
      <c r="AI37" s="49">
        <f>AG22</f>
        <v>0</v>
      </c>
      <c r="AJ37" s="49">
        <f t="shared" si="6"/>
        <v>0</v>
      </c>
      <c r="AK37" s="49" t="e">
        <f t="shared" si="7"/>
        <v>#DIV/0!</v>
      </c>
      <c r="AL37" s="50">
        <f t="shared" si="8"/>
        <v>0</v>
      </c>
      <c r="AM37" s="11"/>
    </row>
    <row r="38" spans="1:39" x14ac:dyDescent="0.4">
      <c r="A38" s="116">
        <v>35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3"/>
      <c r="X38" s="124"/>
      <c r="Y38" s="124"/>
      <c r="Z38" s="124"/>
      <c r="AA38" s="124"/>
      <c r="AC38" s="20" t="s">
        <v>59</v>
      </c>
      <c r="AD38" s="49">
        <f>20*AH17</f>
        <v>0</v>
      </c>
      <c r="AE38" s="49">
        <f>40*AH18</f>
        <v>0</v>
      </c>
      <c r="AF38" s="49">
        <f>60*AH19</f>
        <v>0</v>
      </c>
      <c r="AG38" s="49">
        <f>80*AH20</f>
        <v>0</v>
      </c>
      <c r="AH38" s="49">
        <f>100*AH21</f>
        <v>0</v>
      </c>
      <c r="AI38" s="49">
        <f>AH22</f>
        <v>0</v>
      </c>
      <c r="AJ38" s="49">
        <f t="shared" si="6"/>
        <v>0</v>
      </c>
      <c r="AK38" s="49" t="e">
        <f t="shared" si="7"/>
        <v>#DIV/0!</v>
      </c>
      <c r="AL38" s="50">
        <f t="shared" si="8"/>
        <v>0</v>
      </c>
      <c r="AM38" s="11"/>
    </row>
    <row r="39" spans="1:39" x14ac:dyDescent="0.4">
      <c r="A39" s="116">
        <v>36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3"/>
      <c r="X39" s="124"/>
      <c r="Y39" s="124"/>
      <c r="Z39" s="124"/>
      <c r="AA39" s="124"/>
      <c r="AC39" s="20" t="s">
        <v>60</v>
      </c>
      <c r="AD39" s="49">
        <f>20*AI17</f>
        <v>0</v>
      </c>
      <c r="AE39" s="49">
        <f>40*AI18</f>
        <v>0</v>
      </c>
      <c r="AF39" s="49">
        <f>60*AI19</f>
        <v>0</v>
      </c>
      <c r="AG39" s="49">
        <f>80*AI20</f>
        <v>0</v>
      </c>
      <c r="AH39" s="49">
        <f>100*AI21</f>
        <v>0</v>
      </c>
      <c r="AI39" s="49">
        <f>AI22</f>
        <v>0</v>
      </c>
      <c r="AJ39" s="49">
        <f t="shared" si="6"/>
        <v>0</v>
      </c>
      <c r="AK39" s="49" t="e">
        <f t="shared" si="7"/>
        <v>#DIV/0!</v>
      </c>
      <c r="AL39" s="50">
        <f t="shared" si="8"/>
        <v>0</v>
      </c>
      <c r="AM39" s="11"/>
    </row>
    <row r="40" spans="1:39" x14ac:dyDescent="0.4">
      <c r="A40" s="116">
        <v>37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3"/>
      <c r="X40" s="124"/>
      <c r="Y40" s="124"/>
      <c r="Z40" s="124"/>
      <c r="AA40" s="124"/>
      <c r="AC40" s="20" t="s">
        <v>61</v>
      </c>
      <c r="AD40" s="49">
        <f>20*AJ17</f>
        <v>0</v>
      </c>
      <c r="AE40" s="49">
        <f>40*AJ18</f>
        <v>0</v>
      </c>
      <c r="AF40" s="49">
        <f>60*AJ19</f>
        <v>0</v>
      </c>
      <c r="AG40" s="49">
        <f>80*AJ20</f>
        <v>0</v>
      </c>
      <c r="AH40" s="49">
        <f>100*AJ21</f>
        <v>0</v>
      </c>
      <c r="AI40" s="49">
        <f>AJ22</f>
        <v>0</v>
      </c>
      <c r="AJ40" s="49">
        <f t="shared" si="6"/>
        <v>0</v>
      </c>
      <c r="AK40" s="49" t="e">
        <f t="shared" si="7"/>
        <v>#DIV/0!</v>
      </c>
      <c r="AL40" s="50">
        <f t="shared" si="8"/>
        <v>0</v>
      </c>
      <c r="AM40" s="11"/>
    </row>
    <row r="41" spans="1:39" x14ac:dyDescent="0.4">
      <c r="A41" s="116">
        <v>38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3"/>
      <c r="X41" s="124"/>
      <c r="Y41" s="124"/>
      <c r="Z41" s="124"/>
      <c r="AA41" s="124"/>
      <c r="AC41" s="20" t="s">
        <v>62</v>
      </c>
      <c r="AD41" s="49">
        <f>20*AK17</f>
        <v>0</v>
      </c>
      <c r="AE41" s="49">
        <f>40*AK18</f>
        <v>0</v>
      </c>
      <c r="AF41" s="49">
        <f>60*AK19</f>
        <v>0</v>
      </c>
      <c r="AG41" s="49">
        <f>80*AK20</f>
        <v>0</v>
      </c>
      <c r="AH41" s="49">
        <f>100*AK21</f>
        <v>0</v>
      </c>
      <c r="AI41" s="49">
        <f>AK22</f>
        <v>0</v>
      </c>
      <c r="AJ41" s="49">
        <f t="shared" si="6"/>
        <v>0</v>
      </c>
      <c r="AK41" s="49" t="e">
        <f t="shared" si="7"/>
        <v>#DIV/0!</v>
      </c>
      <c r="AL41" s="50">
        <f t="shared" si="8"/>
        <v>0</v>
      </c>
      <c r="AM41" s="11"/>
    </row>
    <row r="42" spans="1:39" x14ac:dyDescent="0.4">
      <c r="A42" s="116">
        <v>39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3"/>
      <c r="X42" s="124"/>
      <c r="Y42" s="124"/>
      <c r="Z42" s="124"/>
      <c r="AA42" s="124"/>
      <c r="AC42" s="20" t="s">
        <v>63</v>
      </c>
      <c r="AD42" s="49">
        <f>20*AL17</f>
        <v>0</v>
      </c>
      <c r="AE42" s="49">
        <f>40*AL18</f>
        <v>0</v>
      </c>
      <c r="AF42" s="49">
        <f>60*AL19</f>
        <v>0</v>
      </c>
      <c r="AG42" s="49">
        <f>80*AL20</f>
        <v>0</v>
      </c>
      <c r="AH42" s="49">
        <f>100*AL21</f>
        <v>0</v>
      </c>
      <c r="AI42" s="49">
        <f>AL22</f>
        <v>0</v>
      </c>
      <c r="AJ42" s="49">
        <f t="shared" si="6"/>
        <v>0</v>
      </c>
      <c r="AK42" s="49" t="e">
        <f t="shared" si="7"/>
        <v>#DIV/0!</v>
      </c>
      <c r="AL42" s="50">
        <f t="shared" si="8"/>
        <v>0</v>
      </c>
      <c r="AM42" s="11"/>
    </row>
    <row r="43" spans="1:39" x14ac:dyDescent="0.4">
      <c r="A43" s="116">
        <v>40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3"/>
      <c r="X43" s="124"/>
      <c r="Y43" s="124"/>
      <c r="Z43" s="124"/>
      <c r="AA43" s="124"/>
      <c r="AC43" s="20" t="s">
        <v>64</v>
      </c>
      <c r="AD43" s="49">
        <f>20*AM17</f>
        <v>0</v>
      </c>
      <c r="AE43" s="49">
        <f>40*AM18</f>
        <v>0</v>
      </c>
      <c r="AF43" s="49">
        <f>60*AM19</f>
        <v>0</v>
      </c>
      <c r="AG43" s="49">
        <f>80*AM20</f>
        <v>0</v>
      </c>
      <c r="AH43" s="49">
        <f>100*AM21</f>
        <v>0</v>
      </c>
      <c r="AI43" s="49">
        <f>AM22</f>
        <v>0</v>
      </c>
      <c r="AJ43" s="49">
        <f t="shared" si="6"/>
        <v>0</v>
      </c>
      <c r="AK43" s="49" t="e">
        <f t="shared" si="7"/>
        <v>#DIV/0!</v>
      </c>
      <c r="AL43" s="50">
        <f t="shared" si="8"/>
        <v>0</v>
      </c>
      <c r="AM43" s="11"/>
    </row>
    <row r="44" spans="1:39" x14ac:dyDescent="0.4">
      <c r="A44" s="116">
        <v>41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3"/>
      <c r="X44" s="124"/>
      <c r="Y44" s="124"/>
      <c r="Z44" s="124"/>
      <c r="AA44" s="124"/>
      <c r="AC44" s="297" t="s">
        <v>52</v>
      </c>
      <c r="AD44" s="298"/>
      <c r="AE44" s="298"/>
      <c r="AF44" s="298"/>
      <c r="AG44" s="298"/>
      <c r="AH44" s="298"/>
      <c r="AI44" s="298"/>
      <c r="AJ44" s="298"/>
      <c r="AK44" s="298"/>
      <c r="AL44" s="299"/>
      <c r="AM44" s="11"/>
    </row>
    <row r="45" spans="1:39" x14ac:dyDescent="0.4">
      <c r="A45" s="116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3"/>
      <c r="X45" s="124"/>
      <c r="Y45" s="124"/>
      <c r="Z45" s="124"/>
      <c r="AA45" s="124"/>
      <c r="AC45" s="19" t="s">
        <v>40</v>
      </c>
      <c r="AD45" s="3" t="s">
        <v>41</v>
      </c>
      <c r="AE45" s="3" t="s">
        <v>42</v>
      </c>
      <c r="AF45" s="3" t="s">
        <v>43</v>
      </c>
      <c r="AG45" s="3" t="s">
        <v>44</v>
      </c>
      <c r="AH45" s="3" t="s">
        <v>45</v>
      </c>
      <c r="AI45" s="3" t="s">
        <v>46</v>
      </c>
      <c r="AJ45" s="3" t="s">
        <v>53</v>
      </c>
      <c r="AK45" s="3" t="s">
        <v>47</v>
      </c>
      <c r="AL45" s="43" t="s">
        <v>54</v>
      </c>
      <c r="AM45" s="11"/>
    </row>
    <row r="46" spans="1:39" x14ac:dyDescent="0.4">
      <c r="A46" s="116">
        <v>43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3"/>
      <c r="X46" s="124"/>
      <c r="Y46" s="124"/>
      <c r="Z46" s="124"/>
      <c r="AA46" s="124"/>
      <c r="AC46" s="20" t="s">
        <v>65</v>
      </c>
      <c r="AD46" s="49">
        <f>20*AD25</f>
        <v>0</v>
      </c>
      <c r="AE46" s="49">
        <f>40*AD26</f>
        <v>0</v>
      </c>
      <c r="AF46" s="49">
        <f>60*AD27</f>
        <v>0</v>
      </c>
      <c r="AG46" s="49">
        <f>80*AD28</f>
        <v>0</v>
      </c>
      <c r="AH46" s="49">
        <f>100*AD29</f>
        <v>0</v>
      </c>
      <c r="AI46" s="49">
        <f>AD30</f>
        <v>0</v>
      </c>
      <c r="AJ46" s="49">
        <f>SUM(AD46:AH46)</f>
        <v>0</v>
      </c>
      <c r="AK46" s="49" t="e">
        <f>AJ46/AI46</f>
        <v>#DIV/0!</v>
      </c>
      <c r="AL46" s="50">
        <f>STDEVP(AD46:AH46)</f>
        <v>0</v>
      </c>
      <c r="AM46" s="11"/>
    </row>
    <row r="47" spans="1:39" x14ac:dyDescent="0.4">
      <c r="A47" s="116">
        <v>44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3"/>
      <c r="X47" s="124"/>
      <c r="Y47" s="124"/>
      <c r="Z47" s="124"/>
      <c r="AA47" s="124"/>
      <c r="AC47" s="20" t="s">
        <v>66</v>
      </c>
      <c r="AD47" s="49">
        <f>20*AE25</f>
        <v>0</v>
      </c>
      <c r="AE47" s="49">
        <f>40*AE26</f>
        <v>0</v>
      </c>
      <c r="AF47" s="49">
        <f>60*AE27</f>
        <v>0</v>
      </c>
      <c r="AG47" s="49">
        <f>80*AE28</f>
        <v>0</v>
      </c>
      <c r="AH47" s="49">
        <f>100*AE29</f>
        <v>0</v>
      </c>
      <c r="AI47" s="49">
        <f>AE30</f>
        <v>0</v>
      </c>
      <c r="AJ47" s="49">
        <f>SUM(AD47:AH47)</f>
        <v>0</v>
      </c>
      <c r="AK47" s="49" t="e">
        <f>AJ47/AI47</f>
        <v>#DIV/0!</v>
      </c>
      <c r="AL47" s="50">
        <f>STDEVP(AD47:AH47)</f>
        <v>0</v>
      </c>
      <c r="AM47" s="11"/>
    </row>
    <row r="48" spans="1:39" x14ac:dyDescent="0.4">
      <c r="A48" s="116">
        <v>45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3"/>
      <c r="X48" s="124"/>
      <c r="Y48" s="124"/>
      <c r="Z48" s="124"/>
      <c r="AA48" s="124"/>
      <c r="AC48" s="20" t="s">
        <v>67</v>
      </c>
      <c r="AD48" s="49">
        <f>20*AF25</f>
        <v>0</v>
      </c>
      <c r="AE48" s="49">
        <f>40*AF26</f>
        <v>0</v>
      </c>
      <c r="AF48" s="49">
        <f>60*AF27</f>
        <v>0</v>
      </c>
      <c r="AG48" s="49">
        <f>80*AF28</f>
        <v>0</v>
      </c>
      <c r="AH48" s="49">
        <f>100*AF29</f>
        <v>0</v>
      </c>
      <c r="AI48" s="49">
        <f>AF30</f>
        <v>0</v>
      </c>
      <c r="AJ48" s="49">
        <f>SUM(AD48:AH48)</f>
        <v>0</v>
      </c>
      <c r="AK48" s="49" t="e">
        <f>AJ48/AI48</f>
        <v>#DIV/0!</v>
      </c>
      <c r="AL48" s="50">
        <f>STDEVP(AD48:AH48)</f>
        <v>0</v>
      </c>
      <c r="AM48" s="11"/>
    </row>
    <row r="49" spans="1:39" x14ac:dyDescent="0.4">
      <c r="A49" s="116">
        <v>46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3"/>
      <c r="X49" s="124"/>
      <c r="Y49" s="124"/>
      <c r="Z49" s="124"/>
      <c r="AA49" s="124"/>
      <c r="AC49" s="20" t="s">
        <v>68</v>
      </c>
      <c r="AD49" s="49">
        <f>20*AG25</f>
        <v>0</v>
      </c>
      <c r="AE49" s="49">
        <f>40*AG26</f>
        <v>0</v>
      </c>
      <c r="AF49" s="49">
        <f>60*AG27</f>
        <v>0</v>
      </c>
      <c r="AG49" s="49">
        <f>80*AG28</f>
        <v>0</v>
      </c>
      <c r="AH49" s="49">
        <f>100*AG29</f>
        <v>0</v>
      </c>
      <c r="AI49" s="49">
        <f>AG30</f>
        <v>0</v>
      </c>
      <c r="AJ49" s="49">
        <f>SUM(AD49:AH49)</f>
        <v>0</v>
      </c>
      <c r="AK49" s="49" t="e">
        <f>AJ49/AI49</f>
        <v>#DIV/0!</v>
      </c>
      <c r="AL49" s="50">
        <f>STDEVP(AD49:AH49)</f>
        <v>0</v>
      </c>
      <c r="AM49" s="11"/>
    </row>
    <row r="50" spans="1:39" x14ac:dyDescent="0.4">
      <c r="A50" s="116">
        <v>48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3"/>
      <c r="X50" s="124"/>
      <c r="Y50" s="124"/>
      <c r="Z50" s="124"/>
      <c r="AA50" s="124"/>
      <c r="AC50" s="300" t="s">
        <v>70</v>
      </c>
      <c r="AD50" s="222" t="s">
        <v>71</v>
      </c>
      <c r="AE50" s="210"/>
      <c r="AF50" s="210"/>
      <c r="AG50" s="210"/>
      <c r="AH50" s="223"/>
      <c r="AI50" s="267" t="s">
        <v>74</v>
      </c>
      <c r="AJ50" s="267"/>
      <c r="AK50" s="267"/>
      <c r="AL50" s="302"/>
      <c r="AM50" s="11"/>
    </row>
    <row r="51" spans="1:39" ht="17.5" thickBot="1" x14ac:dyDescent="0.45">
      <c r="A51" s="116">
        <v>49</v>
      </c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3"/>
      <c r="X51" s="124"/>
      <c r="Y51" s="124"/>
      <c r="Z51" s="124"/>
      <c r="AA51" s="124"/>
      <c r="AC51" s="301"/>
      <c r="AD51" s="303" t="e">
        <f>(AK34+AK35+AK36+AK37+AK38+AK39+AK40+AK41+AK42+AK43)/10</f>
        <v>#DIV/0!</v>
      </c>
      <c r="AE51" s="304"/>
      <c r="AF51" s="304"/>
      <c r="AG51" s="304"/>
      <c r="AH51" s="305"/>
      <c r="AI51" s="303" t="e">
        <f>(AK46+AK47+AK48+AK49)/4</f>
        <v>#DIV/0!</v>
      </c>
      <c r="AJ51" s="304"/>
      <c r="AK51" s="304"/>
      <c r="AL51" s="306"/>
      <c r="AM51" s="21"/>
    </row>
    <row r="52" spans="1:39" ht="17.5" thickTop="1" x14ac:dyDescent="0.4">
      <c r="A52" s="116">
        <v>50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3"/>
      <c r="X52" s="124"/>
      <c r="Y52" s="124"/>
      <c r="Z52" s="124"/>
      <c r="AA52" s="124"/>
    </row>
    <row r="53" spans="1:39" x14ac:dyDescent="0.4">
      <c r="A53" s="116">
        <v>51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3"/>
      <c r="X53" s="124"/>
      <c r="Y53" s="124"/>
      <c r="Z53" s="124"/>
      <c r="AA53" s="124"/>
    </row>
    <row r="54" spans="1:39" x14ac:dyDescent="0.4">
      <c r="A54" s="116">
        <v>52</v>
      </c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3"/>
      <c r="X54" s="125"/>
      <c r="Y54" s="125"/>
      <c r="Z54" s="125"/>
      <c r="AA54" s="125"/>
    </row>
    <row r="55" spans="1:39" x14ac:dyDescent="0.4">
      <c r="A55" s="116">
        <v>53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3"/>
      <c r="X55" s="126"/>
      <c r="Y55" s="127"/>
      <c r="Z55" s="127"/>
      <c r="AA55" s="128"/>
    </row>
    <row r="56" spans="1:39" x14ac:dyDescent="0.4">
      <c r="A56" s="116">
        <v>54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3"/>
      <c r="X56" s="129"/>
      <c r="Y56" s="130"/>
      <c r="Z56" s="131"/>
      <c r="AA56" s="132"/>
    </row>
    <row r="57" spans="1:39" x14ac:dyDescent="0.4">
      <c r="A57" s="116">
        <v>55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3"/>
      <c r="X57" s="133"/>
      <c r="Y57" s="124"/>
      <c r="Z57" s="134"/>
      <c r="AA57" s="135"/>
    </row>
    <row r="58" spans="1:39" x14ac:dyDescent="0.4">
      <c r="A58" s="116">
        <v>56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3"/>
      <c r="X58" s="133"/>
      <c r="Y58" s="124"/>
      <c r="Z58" s="134"/>
      <c r="AA58" s="135"/>
    </row>
    <row r="59" spans="1:39" x14ac:dyDescent="0.4">
      <c r="A59" s="116">
        <v>57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3"/>
      <c r="X59" s="133"/>
      <c r="Y59" s="124"/>
      <c r="Z59" s="134"/>
      <c r="AA59" s="135"/>
    </row>
    <row r="60" spans="1:39" x14ac:dyDescent="0.4">
      <c r="A60" s="116">
        <v>58</v>
      </c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3"/>
      <c r="X60" s="133"/>
      <c r="Y60" s="124"/>
      <c r="Z60" s="134"/>
      <c r="AA60" s="135"/>
    </row>
    <row r="61" spans="1:39" x14ac:dyDescent="0.4">
      <c r="A61" s="116">
        <v>59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3"/>
      <c r="X61" s="136"/>
      <c r="Y61" s="137"/>
      <c r="Z61" s="138"/>
      <c r="AA61" s="139"/>
    </row>
    <row r="62" spans="1:39" x14ac:dyDescent="0.4">
      <c r="A62" s="116">
        <v>60</v>
      </c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3"/>
      <c r="X62" s="140"/>
      <c r="Y62" s="141"/>
      <c r="Z62" s="142"/>
      <c r="AA62" s="143"/>
    </row>
    <row r="63" spans="1:39" x14ac:dyDescent="0.4">
      <c r="A63" s="116">
        <v>61</v>
      </c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3"/>
      <c r="X63" s="126"/>
      <c r="Y63" s="127"/>
      <c r="Z63" s="131"/>
      <c r="AA63" s="132"/>
    </row>
    <row r="64" spans="1:39" x14ac:dyDescent="0.4">
      <c r="A64" s="116">
        <v>62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3"/>
      <c r="X64" s="129"/>
      <c r="Y64" s="131"/>
      <c r="Z64" s="135"/>
      <c r="AA64" s="135"/>
    </row>
    <row r="65" spans="1:27" x14ac:dyDescent="0.4">
      <c r="A65" s="116">
        <v>63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3"/>
      <c r="X65" s="133"/>
      <c r="Y65" s="134"/>
      <c r="Z65" s="135"/>
      <c r="AA65" s="135"/>
    </row>
    <row r="66" spans="1:27" x14ac:dyDescent="0.4">
      <c r="A66" s="116">
        <v>64</v>
      </c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3"/>
      <c r="X66" s="133"/>
      <c r="Y66" s="134"/>
      <c r="Z66" s="135"/>
      <c r="AA66" s="135"/>
    </row>
    <row r="67" spans="1:27" x14ac:dyDescent="0.4">
      <c r="A67" s="116">
        <v>65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3"/>
      <c r="X67" s="136"/>
      <c r="Y67" s="138"/>
      <c r="Z67" s="139"/>
      <c r="AA67" s="135"/>
    </row>
    <row r="68" spans="1:27" x14ac:dyDescent="0.4">
      <c r="A68" s="116">
        <v>66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3"/>
      <c r="X68" s="144"/>
      <c r="Y68" s="145"/>
      <c r="Z68" s="146"/>
      <c r="AA68" s="134"/>
    </row>
    <row r="69" spans="1:27" x14ac:dyDescent="0.4">
      <c r="A69" s="116">
        <v>67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3"/>
      <c r="X69" s="133"/>
      <c r="Y69" s="134"/>
      <c r="Z69" s="147"/>
      <c r="AA69" s="134"/>
    </row>
    <row r="70" spans="1:27" x14ac:dyDescent="0.4">
      <c r="A70" s="116">
        <v>68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3"/>
      <c r="X70" s="133"/>
      <c r="Y70" s="134"/>
      <c r="Z70" s="147"/>
      <c r="AA70" s="134"/>
    </row>
    <row r="71" spans="1:27" x14ac:dyDescent="0.4">
      <c r="A71" s="116">
        <v>69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3"/>
      <c r="X71" s="136"/>
      <c r="Y71" s="138"/>
      <c r="Z71" s="147"/>
      <c r="AA71" s="134"/>
    </row>
    <row r="72" spans="1:27" x14ac:dyDescent="0.4">
      <c r="A72" s="116">
        <v>70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3"/>
      <c r="X72" s="148"/>
      <c r="Y72" s="149"/>
      <c r="Z72" s="137"/>
      <c r="AA72" s="138"/>
    </row>
    <row r="73" spans="1:27" x14ac:dyDescent="0.4">
      <c r="A73" s="116">
        <v>71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3"/>
      <c r="X73" s="148"/>
      <c r="Y73" s="149"/>
      <c r="Z73" s="149"/>
      <c r="AA73" s="150"/>
    </row>
    <row r="74" spans="1:27" x14ac:dyDescent="0.4">
      <c r="A74" s="116">
        <v>72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3"/>
      <c r="X74" s="121"/>
      <c r="Y74" s="121"/>
      <c r="Z74" s="121"/>
      <c r="AA74" s="121"/>
    </row>
    <row r="75" spans="1:27" x14ac:dyDescent="0.4">
      <c r="A75" s="116">
        <v>73</v>
      </c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3"/>
      <c r="X75" s="124"/>
      <c r="Y75" s="124"/>
      <c r="Z75" s="124"/>
      <c r="AA75" s="124"/>
    </row>
    <row r="76" spans="1:27" x14ac:dyDescent="0.4">
      <c r="A76" s="116">
        <v>74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3"/>
      <c r="X76" s="124"/>
      <c r="Y76" s="124"/>
      <c r="Z76" s="124"/>
      <c r="AA76" s="124"/>
    </row>
    <row r="77" spans="1:27" x14ac:dyDescent="0.4">
      <c r="A77" s="116">
        <v>75</v>
      </c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3"/>
      <c r="X77" s="124"/>
      <c r="Y77" s="124"/>
      <c r="Z77" s="124"/>
      <c r="AA77" s="124"/>
    </row>
    <row r="78" spans="1:27" x14ac:dyDescent="0.4">
      <c r="A78" s="116">
        <v>76</v>
      </c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3"/>
      <c r="X78" s="124"/>
      <c r="Y78" s="124"/>
      <c r="Z78" s="124"/>
      <c r="AA78" s="124"/>
    </row>
    <row r="79" spans="1:27" x14ac:dyDescent="0.4">
      <c r="A79" s="116">
        <v>77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3"/>
      <c r="X79" s="124"/>
      <c r="Y79" s="124"/>
      <c r="Z79" s="124"/>
      <c r="AA79" s="124"/>
    </row>
    <row r="80" spans="1:27" x14ac:dyDescent="0.4">
      <c r="A80" s="116">
        <v>78</v>
      </c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3"/>
      <c r="X80" s="124"/>
      <c r="Y80" s="124"/>
      <c r="Z80" s="124"/>
      <c r="AA80" s="124"/>
    </row>
    <row r="81" spans="1:27" x14ac:dyDescent="0.4">
      <c r="A81" s="116">
        <v>79</v>
      </c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3"/>
      <c r="X81" s="124"/>
      <c r="Y81" s="124"/>
      <c r="Z81" s="124"/>
      <c r="AA81" s="124"/>
    </row>
    <row r="82" spans="1:27" x14ac:dyDescent="0.4">
      <c r="A82" s="116">
        <v>80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3"/>
      <c r="X82" s="124"/>
      <c r="Y82" s="124"/>
      <c r="Z82" s="124"/>
      <c r="AA82" s="124"/>
    </row>
    <row r="83" spans="1:27" x14ac:dyDescent="0.4">
      <c r="A83" s="116">
        <v>81</v>
      </c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3"/>
      <c r="X83" s="124"/>
      <c r="Y83" s="124"/>
      <c r="Z83" s="124"/>
      <c r="AA83" s="124"/>
    </row>
    <row r="84" spans="1:27" x14ac:dyDescent="0.4">
      <c r="A84" s="116">
        <v>82</v>
      </c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3"/>
      <c r="X84" s="124"/>
      <c r="Y84" s="124"/>
      <c r="Z84" s="124"/>
      <c r="AA84" s="124"/>
    </row>
    <row r="85" spans="1:27" x14ac:dyDescent="0.4">
      <c r="A85" s="116">
        <v>83</v>
      </c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3"/>
      <c r="X85" s="124"/>
      <c r="Y85" s="124"/>
      <c r="Z85" s="124"/>
      <c r="AA85" s="124"/>
    </row>
    <row r="86" spans="1:27" x14ac:dyDescent="0.4">
      <c r="A86" s="116">
        <v>84</v>
      </c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3"/>
      <c r="X86" s="124"/>
      <c r="Y86" s="124"/>
      <c r="Z86" s="124"/>
      <c r="AA86" s="124"/>
    </row>
    <row r="87" spans="1:27" x14ac:dyDescent="0.4">
      <c r="A87" s="116">
        <v>85</v>
      </c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3"/>
      <c r="X87" s="124"/>
      <c r="Y87" s="124"/>
      <c r="Z87" s="124"/>
      <c r="AA87" s="124"/>
    </row>
    <row r="88" spans="1:27" x14ac:dyDescent="0.4">
      <c r="A88" s="116">
        <v>86</v>
      </c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3"/>
      <c r="X88" s="124"/>
      <c r="Y88" s="124"/>
      <c r="Z88" s="124"/>
      <c r="AA88" s="124"/>
    </row>
    <row r="89" spans="1:27" x14ac:dyDescent="0.4">
      <c r="A89" s="116">
        <v>87</v>
      </c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3"/>
      <c r="X89" s="124"/>
      <c r="Y89" s="124"/>
      <c r="Z89" s="124"/>
      <c r="AA89" s="124"/>
    </row>
    <row r="90" spans="1:27" x14ac:dyDescent="0.4">
      <c r="A90" s="116">
        <v>88</v>
      </c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3"/>
      <c r="X90" s="124"/>
      <c r="Y90" s="124"/>
      <c r="Z90" s="124"/>
      <c r="AA90" s="124"/>
    </row>
    <row r="91" spans="1:27" x14ac:dyDescent="0.4">
      <c r="A91" s="116">
        <v>89</v>
      </c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3"/>
      <c r="X91" s="124"/>
      <c r="Y91" s="124"/>
      <c r="Z91" s="124"/>
      <c r="AA91" s="124"/>
    </row>
    <row r="92" spans="1:27" x14ac:dyDescent="0.4">
      <c r="A92" s="116">
        <v>90</v>
      </c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3"/>
      <c r="X92" s="124"/>
      <c r="Y92" s="124"/>
      <c r="Z92" s="124"/>
      <c r="AA92" s="124"/>
    </row>
    <row r="93" spans="1:27" x14ac:dyDescent="0.4">
      <c r="A93" s="116">
        <v>91</v>
      </c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3"/>
      <c r="X93" s="124"/>
      <c r="Y93" s="124"/>
      <c r="Z93" s="124"/>
      <c r="AA93" s="124"/>
    </row>
    <row r="94" spans="1:27" x14ac:dyDescent="0.4">
      <c r="A94" s="116">
        <v>92</v>
      </c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3"/>
      <c r="X94" s="124"/>
      <c r="Y94" s="124"/>
      <c r="Z94" s="124"/>
      <c r="AA94" s="124"/>
    </row>
    <row r="95" spans="1:27" x14ac:dyDescent="0.4">
      <c r="A95" s="116">
        <v>93</v>
      </c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3"/>
      <c r="X95" s="124"/>
      <c r="Y95" s="124"/>
      <c r="Z95" s="124"/>
      <c r="AA95" s="124"/>
    </row>
    <row r="96" spans="1:27" x14ac:dyDescent="0.4">
      <c r="A96" s="116">
        <v>94</v>
      </c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3"/>
      <c r="X96" s="124"/>
      <c r="Y96" s="124"/>
      <c r="Z96" s="124"/>
      <c r="AA96" s="124"/>
    </row>
    <row r="97" spans="1:27" x14ac:dyDescent="0.4">
      <c r="A97" s="116">
        <v>95</v>
      </c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3"/>
      <c r="X97" s="124"/>
      <c r="Y97" s="124"/>
      <c r="Z97" s="124"/>
      <c r="AA97" s="124"/>
    </row>
    <row r="98" spans="1:27" x14ac:dyDescent="0.4">
      <c r="A98" s="116">
        <v>96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3"/>
      <c r="X98" s="124"/>
      <c r="Y98" s="124"/>
      <c r="Z98" s="124"/>
      <c r="AA98" s="124"/>
    </row>
    <row r="99" spans="1:27" x14ac:dyDescent="0.4">
      <c r="A99" s="116">
        <v>97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3"/>
      <c r="X99" s="124"/>
      <c r="Y99" s="124"/>
      <c r="Z99" s="124"/>
      <c r="AA99" s="124"/>
    </row>
    <row r="100" spans="1:27" x14ac:dyDescent="0.4">
      <c r="A100" s="116">
        <v>98</v>
      </c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3"/>
      <c r="X100" s="124"/>
      <c r="Y100" s="124"/>
      <c r="Z100" s="124"/>
      <c r="AA100" s="124"/>
    </row>
    <row r="101" spans="1:27" x14ac:dyDescent="0.4">
      <c r="A101" s="116">
        <v>99</v>
      </c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3"/>
      <c r="X101" s="124"/>
      <c r="Y101" s="124"/>
      <c r="Z101" s="124"/>
      <c r="AA101" s="124"/>
    </row>
    <row r="102" spans="1:27" x14ac:dyDescent="0.4">
      <c r="A102" s="116">
        <v>100</v>
      </c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3"/>
      <c r="X102" s="124"/>
      <c r="Y102" s="124"/>
      <c r="Z102" s="124"/>
      <c r="AA102" s="124"/>
    </row>
    <row r="103" spans="1:27" x14ac:dyDescent="0.4">
      <c r="A103" s="116">
        <v>101</v>
      </c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3"/>
      <c r="X103" s="124"/>
      <c r="Y103" s="124"/>
      <c r="Z103" s="124"/>
      <c r="AA103" s="124"/>
    </row>
    <row r="104" spans="1:27" x14ac:dyDescent="0.4">
      <c r="A104" s="116">
        <v>102</v>
      </c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3"/>
      <c r="X104" s="124"/>
      <c r="Y104" s="124"/>
      <c r="Z104" s="124"/>
      <c r="AA104" s="124"/>
    </row>
    <row r="105" spans="1:27" x14ac:dyDescent="0.4">
      <c r="A105" s="116">
        <v>103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3"/>
      <c r="X105" s="124"/>
      <c r="Y105" s="124"/>
      <c r="Z105" s="124"/>
      <c r="AA105" s="124"/>
    </row>
    <row r="106" spans="1:27" x14ac:dyDescent="0.4">
      <c r="A106" s="116">
        <v>104</v>
      </c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3"/>
      <c r="X106" s="124"/>
      <c r="Y106" s="124"/>
      <c r="Z106" s="124"/>
      <c r="AA106" s="124"/>
    </row>
    <row r="107" spans="1:27" x14ac:dyDescent="0.4">
      <c r="A107" s="116">
        <v>105</v>
      </c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3"/>
      <c r="X107" s="124"/>
      <c r="Y107" s="124"/>
      <c r="Z107" s="124"/>
      <c r="AA107" s="124"/>
    </row>
    <row r="108" spans="1:27" x14ac:dyDescent="0.4">
      <c r="A108" s="116">
        <v>106</v>
      </c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3"/>
      <c r="X108" s="124"/>
      <c r="Y108" s="124"/>
      <c r="Z108" s="124"/>
      <c r="AA108" s="124"/>
    </row>
    <row r="109" spans="1:27" x14ac:dyDescent="0.4">
      <c r="A109" s="116">
        <v>107</v>
      </c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3"/>
      <c r="X109" s="124"/>
      <c r="Y109" s="124"/>
      <c r="Z109" s="124"/>
      <c r="AA109" s="124"/>
    </row>
    <row r="110" spans="1:27" x14ac:dyDescent="0.4">
      <c r="A110" s="116">
        <v>108</v>
      </c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3"/>
      <c r="X110" s="124"/>
      <c r="Y110" s="124"/>
      <c r="Z110" s="124"/>
      <c r="AA110" s="124"/>
    </row>
    <row r="111" spans="1:27" x14ac:dyDescent="0.4">
      <c r="A111" s="116">
        <v>109</v>
      </c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3"/>
      <c r="X111" s="124"/>
      <c r="Y111" s="124"/>
      <c r="Z111" s="124"/>
      <c r="AA111" s="124"/>
    </row>
    <row r="112" spans="1:27" x14ac:dyDescent="0.4">
      <c r="A112" s="116">
        <v>110</v>
      </c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3"/>
      <c r="X112" s="124"/>
      <c r="Y112" s="124"/>
      <c r="Z112" s="124"/>
      <c r="AA112" s="124"/>
    </row>
    <row r="113" spans="1:27" x14ac:dyDescent="0.4">
      <c r="A113" s="116">
        <v>111</v>
      </c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3"/>
      <c r="X113" s="124"/>
      <c r="Y113" s="124"/>
      <c r="Z113" s="124"/>
      <c r="AA113" s="124"/>
    </row>
    <row r="114" spans="1:27" x14ac:dyDescent="0.4">
      <c r="A114" s="116">
        <v>112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3"/>
      <c r="X114" s="124"/>
      <c r="Y114" s="124"/>
      <c r="Z114" s="124"/>
      <c r="AA114" s="124"/>
    </row>
    <row r="115" spans="1:27" x14ac:dyDescent="0.4">
      <c r="A115" s="116">
        <v>113</v>
      </c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3"/>
      <c r="X115" s="124"/>
      <c r="Y115" s="124"/>
      <c r="Z115" s="124"/>
      <c r="AA115" s="124"/>
    </row>
    <row r="116" spans="1:27" x14ac:dyDescent="0.4">
      <c r="A116" s="116">
        <v>114</v>
      </c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3"/>
      <c r="X116" s="124"/>
      <c r="Y116" s="124"/>
      <c r="Z116" s="124"/>
      <c r="AA116" s="124"/>
    </row>
    <row r="117" spans="1:27" x14ac:dyDescent="0.4">
      <c r="A117" s="116">
        <v>115</v>
      </c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3"/>
      <c r="X117" s="124"/>
      <c r="Y117" s="124"/>
      <c r="Z117" s="124"/>
      <c r="AA117" s="124"/>
    </row>
    <row r="118" spans="1:27" x14ac:dyDescent="0.4">
      <c r="A118" s="116">
        <v>116</v>
      </c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3"/>
      <c r="X118" s="124"/>
      <c r="Y118" s="124"/>
      <c r="Z118" s="124"/>
      <c r="AA118" s="124"/>
    </row>
    <row r="119" spans="1:27" x14ac:dyDescent="0.4">
      <c r="A119" s="116">
        <v>117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3"/>
      <c r="X119" s="124"/>
      <c r="Y119" s="124"/>
      <c r="Z119" s="124"/>
      <c r="AA119" s="124"/>
    </row>
    <row r="120" spans="1:27" x14ac:dyDescent="0.4">
      <c r="A120" s="116">
        <v>118</v>
      </c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3"/>
      <c r="X120" s="124"/>
      <c r="Y120" s="124"/>
      <c r="Z120" s="124"/>
      <c r="AA120" s="124"/>
    </row>
    <row r="121" spans="1:27" x14ac:dyDescent="0.4">
      <c r="A121" s="116">
        <v>119</v>
      </c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3"/>
      <c r="X121" s="124"/>
      <c r="Y121" s="124"/>
      <c r="Z121" s="124"/>
      <c r="AA121" s="124"/>
    </row>
    <row r="122" spans="1:27" x14ac:dyDescent="0.4">
      <c r="A122" s="116">
        <v>120</v>
      </c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3"/>
      <c r="X122" s="124"/>
      <c r="Y122" s="124"/>
      <c r="Z122" s="124"/>
      <c r="AA122" s="124"/>
    </row>
    <row r="123" spans="1:27" x14ac:dyDescent="0.4">
      <c r="A123" s="116">
        <v>121</v>
      </c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3"/>
      <c r="X123" s="124"/>
      <c r="Y123" s="124"/>
      <c r="Z123" s="124"/>
      <c r="AA123" s="124"/>
    </row>
    <row r="124" spans="1:27" x14ac:dyDescent="0.4">
      <c r="A124" s="116">
        <v>122</v>
      </c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3"/>
      <c r="X124" s="124"/>
      <c r="Y124" s="124"/>
      <c r="Z124" s="124"/>
      <c r="AA124" s="124"/>
    </row>
    <row r="125" spans="1:27" x14ac:dyDescent="0.4">
      <c r="A125" s="116">
        <v>123</v>
      </c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3"/>
      <c r="X125" s="124"/>
      <c r="Y125" s="124"/>
      <c r="Z125" s="124"/>
      <c r="AA125" s="124"/>
    </row>
    <row r="126" spans="1:27" x14ac:dyDescent="0.4">
      <c r="A126" s="116">
        <v>124</v>
      </c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3"/>
      <c r="X126" s="124"/>
      <c r="Y126" s="124"/>
      <c r="Z126" s="124"/>
      <c r="AA126" s="124"/>
    </row>
    <row r="127" spans="1:27" x14ac:dyDescent="0.4">
      <c r="A127" s="116">
        <v>125</v>
      </c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3"/>
      <c r="X127" s="124"/>
      <c r="Y127" s="124"/>
      <c r="Z127" s="124"/>
      <c r="AA127" s="124"/>
    </row>
    <row r="128" spans="1:27" x14ac:dyDescent="0.4">
      <c r="A128" s="116">
        <v>126</v>
      </c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3"/>
      <c r="X128" s="124"/>
      <c r="Y128" s="124"/>
      <c r="Z128" s="124"/>
      <c r="AA128" s="124"/>
    </row>
    <row r="129" spans="1:27" x14ac:dyDescent="0.4">
      <c r="A129" s="116">
        <v>127</v>
      </c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3"/>
      <c r="X129" s="124"/>
      <c r="Y129" s="124"/>
      <c r="Z129" s="124"/>
      <c r="AA129" s="124"/>
    </row>
    <row r="130" spans="1:27" x14ac:dyDescent="0.4">
      <c r="A130" s="116">
        <v>128</v>
      </c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3"/>
      <c r="X130" s="124"/>
      <c r="Y130" s="124"/>
      <c r="Z130" s="124"/>
      <c r="AA130" s="124"/>
    </row>
    <row r="131" spans="1:27" x14ac:dyDescent="0.4">
      <c r="A131" s="116">
        <v>129</v>
      </c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3"/>
      <c r="X131" s="124"/>
      <c r="Y131" s="124"/>
      <c r="Z131" s="124"/>
      <c r="AA131" s="124"/>
    </row>
    <row r="132" spans="1:27" x14ac:dyDescent="0.4">
      <c r="A132" s="116">
        <v>130</v>
      </c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3"/>
      <c r="X132" s="124"/>
      <c r="Y132" s="124"/>
      <c r="Z132" s="124"/>
      <c r="AA132" s="124"/>
    </row>
    <row r="133" spans="1:27" x14ac:dyDescent="0.4">
      <c r="A133" s="116">
        <v>131</v>
      </c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3"/>
      <c r="X133" s="124"/>
      <c r="Y133" s="124"/>
      <c r="Z133" s="124"/>
      <c r="AA133" s="124"/>
    </row>
    <row r="134" spans="1:27" x14ac:dyDescent="0.4">
      <c r="A134" s="116">
        <v>132</v>
      </c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3"/>
      <c r="X134" s="124"/>
      <c r="Y134" s="124"/>
      <c r="Z134" s="124"/>
      <c r="AA134" s="124"/>
    </row>
    <row r="135" spans="1:27" x14ac:dyDescent="0.4">
      <c r="A135" s="116">
        <v>133</v>
      </c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3"/>
      <c r="X135" s="124"/>
      <c r="Y135" s="124"/>
      <c r="Z135" s="124"/>
      <c r="AA135" s="124"/>
    </row>
    <row r="136" spans="1:27" x14ac:dyDescent="0.4">
      <c r="A136" s="116">
        <v>134</v>
      </c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3"/>
      <c r="X136" s="124"/>
      <c r="Y136" s="124"/>
      <c r="Z136" s="124"/>
      <c r="AA136" s="124"/>
    </row>
    <row r="137" spans="1:27" x14ac:dyDescent="0.4">
      <c r="A137" s="116">
        <v>135</v>
      </c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3"/>
      <c r="X137" s="124"/>
      <c r="Y137" s="124"/>
      <c r="Z137" s="124"/>
      <c r="AA137" s="124"/>
    </row>
    <row r="138" spans="1:27" x14ac:dyDescent="0.4">
      <c r="A138" s="116">
        <v>136</v>
      </c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3"/>
      <c r="X138" s="124"/>
      <c r="Y138" s="124"/>
      <c r="Z138" s="124"/>
      <c r="AA138" s="124"/>
    </row>
    <row r="139" spans="1:27" x14ac:dyDescent="0.4">
      <c r="A139" s="116">
        <v>137</v>
      </c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3"/>
      <c r="X139" s="124"/>
      <c r="Y139" s="124"/>
      <c r="Z139" s="124"/>
      <c r="AA139" s="124"/>
    </row>
    <row r="140" spans="1:27" x14ac:dyDescent="0.4">
      <c r="A140" s="116">
        <v>138</v>
      </c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3"/>
      <c r="X140" s="124"/>
      <c r="Y140" s="124"/>
      <c r="Z140" s="124"/>
      <c r="AA140" s="124"/>
    </row>
    <row r="141" spans="1:27" x14ac:dyDescent="0.4">
      <c r="A141" s="116">
        <v>139</v>
      </c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3"/>
      <c r="X141" s="124"/>
      <c r="Y141" s="124"/>
      <c r="Z141" s="124"/>
      <c r="AA141" s="124"/>
    </row>
    <row r="142" spans="1:27" x14ac:dyDescent="0.4">
      <c r="A142" s="116">
        <v>140</v>
      </c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3"/>
      <c r="X142" s="124"/>
      <c r="Y142" s="124"/>
      <c r="Z142" s="124"/>
      <c r="AA142" s="124"/>
    </row>
    <row r="143" spans="1:27" x14ac:dyDescent="0.4">
      <c r="A143" s="116">
        <v>141</v>
      </c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3"/>
      <c r="X143" s="124"/>
      <c r="Y143" s="124"/>
      <c r="Z143" s="124"/>
      <c r="AA143" s="124"/>
    </row>
    <row r="144" spans="1:27" x14ac:dyDescent="0.4">
      <c r="A144" s="116">
        <v>142</v>
      </c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3"/>
      <c r="X144" s="124"/>
      <c r="Y144" s="124"/>
      <c r="Z144" s="124"/>
      <c r="AA144" s="124"/>
    </row>
    <row r="145" spans="1:27" x14ac:dyDescent="0.4">
      <c r="A145" s="116">
        <v>143</v>
      </c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3"/>
      <c r="X145" s="124"/>
      <c r="Y145" s="124"/>
      <c r="Z145" s="124"/>
      <c r="AA145" s="124"/>
    </row>
    <row r="146" spans="1:27" x14ac:dyDescent="0.4">
      <c r="A146" s="116">
        <v>144</v>
      </c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3"/>
      <c r="X146" s="124"/>
      <c r="Y146" s="124"/>
      <c r="Z146" s="124"/>
      <c r="AA146" s="124"/>
    </row>
    <row r="147" spans="1:27" x14ac:dyDescent="0.4">
      <c r="A147" s="116">
        <v>145</v>
      </c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3"/>
      <c r="X147" s="124"/>
      <c r="Y147" s="124"/>
      <c r="Z147" s="124"/>
      <c r="AA147" s="124"/>
    </row>
    <row r="148" spans="1:27" x14ac:dyDescent="0.4">
      <c r="A148" s="116">
        <v>146</v>
      </c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3"/>
      <c r="X148" s="124"/>
      <c r="Y148" s="124"/>
      <c r="Z148" s="124"/>
      <c r="AA148" s="124"/>
    </row>
    <row r="149" spans="1:27" x14ac:dyDescent="0.4">
      <c r="A149" s="116">
        <v>147</v>
      </c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3"/>
      <c r="X149" s="124"/>
      <c r="Y149" s="124"/>
      <c r="Z149" s="124"/>
      <c r="AA149" s="124"/>
    </row>
    <row r="150" spans="1:27" x14ac:dyDescent="0.4">
      <c r="A150" s="116">
        <v>148</v>
      </c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3"/>
      <c r="X150" s="124"/>
      <c r="Y150" s="124"/>
      <c r="Z150" s="124"/>
      <c r="AA150" s="124"/>
    </row>
    <row r="151" spans="1:27" x14ac:dyDescent="0.4">
      <c r="A151" s="116">
        <v>149</v>
      </c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3"/>
      <c r="X151" s="124"/>
      <c r="Y151" s="124"/>
      <c r="Z151" s="124"/>
      <c r="AA151" s="124"/>
    </row>
    <row r="152" spans="1:27" x14ac:dyDescent="0.4">
      <c r="A152" s="116">
        <v>150</v>
      </c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3"/>
      <c r="X152" s="124"/>
      <c r="Y152" s="124"/>
      <c r="Z152" s="124"/>
      <c r="AA152" s="124"/>
    </row>
    <row r="153" spans="1:27" x14ac:dyDescent="0.4">
      <c r="A153" s="116">
        <v>151</v>
      </c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3"/>
      <c r="X153" s="124"/>
      <c r="Y153" s="124"/>
      <c r="Z153" s="124"/>
      <c r="AA153" s="124"/>
    </row>
    <row r="154" spans="1:27" x14ac:dyDescent="0.4">
      <c r="A154" s="116">
        <v>152</v>
      </c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3"/>
      <c r="X154" s="124"/>
      <c r="Y154" s="124"/>
      <c r="Z154" s="124"/>
      <c r="AA154" s="124"/>
    </row>
    <row r="155" spans="1:27" x14ac:dyDescent="0.4">
      <c r="A155" s="116">
        <v>153</v>
      </c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3"/>
      <c r="X155" s="124"/>
      <c r="Y155" s="124"/>
      <c r="Z155" s="124"/>
      <c r="AA155" s="124"/>
    </row>
    <row r="156" spans="1:27" x14ac:dyDescent="0.4">
      <c r="A156" s="116">
        <v>154</v>
      </c>
      <c r="B156" s="122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3"/>
      <c r="X156" s="124"/>
      <c r="Y156" s="124"/>
      <c r="Z156" s="124"/>
      <c r="AA156" s="124"/>
    </row>
    <row r="157" spans="1:27" x14ac:dyDescent="0.4">
      <c r="A157" s="116">
        <v>155</v>
      </c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3"/>
      <c r="X157" s="124"/>
      <c r="Y157" s="124"/>
      <c r="Z157" s="124"/>
      <c r="AA157" s="124"/>
    </row>
    <row r="158" spans="1:27" x14ac:dyDescent="0.4">
      <c r="A158" s="116">
        <v>156</v>
      </c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3"/>
      <c r="X158" s="124"/>
      <c r="Y158" s="124"/>
      <c r="Z158" s="124"/>
      <c r="AA158" s="124"/>
    </row>
    <row r="159" spans="1:27" x14ac:dyDescent="0.4">
      <c r="A159" s="116">
        <v>157</v>
      </c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3"/>
      <c r="X159" s="124"/>
      <c r="Y159" s="124"/>
      <c r="Z159" s="124"/>
      <c r="AA159" s="124"/>
    </row>
    <row r="160" spans="1:27" x14ac:dyDescent="0.4">
      <c r="A160" s="116">
        <v>158</v>
      </c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3"/>
      <c r="X160" s="124"/>
      <c r="Y160" s="124"/>
      <c r="Z160" s="124"/>
      <c r="AA160" s="124"/>
    </row>
    <row r="161" spans="1:27" x14ac:dyDescent="0.4">
      <c r="A161" s="116">
        <v>159</v>
      </c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3"/>
      <c r="X161" s="124"/>
      <c r="Y161" s="124"/>
      <c r="Z161" s="124"/>
      <c r="AA161" s="124"/>
    </row>
    <row r="162" spans="1:27" x14ac:dyDescent="0.4">
      <c r="A162" s="116">
        <v>160</v>
      </c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3"/>
      <c r="X162" s="124"/>
      <c r="Y162" s="124"/>
      <c r="Z162" s="124"/>
      <c r="AA162" s="124"/>
    </row>
    <row r="163" spans="1:27" x14ac:dyDescent="0.4">
      <c r="A163" s="116">
        <v>161</v>
      </c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3"/>
      <c r="X163" s="124"/>
      <c r="Y163" s="124"/>
      <c r="Z163" s="124"/>
      <c r="AA163" s="124"/>
    </row>
    <row r="164" spans="1:27" x14ac:dyDescent="0.4">
      <c r="A164" s="116">
        <v>162</v>
      </c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3"/>
      <c r="X164" s="124"/>
      <c r="Y164" s="124"/>
      <c r="Z164" s="124"/>
      <c r="AA164" s="124"/>
    </row>
    <row r="165" spans="1:27" x14ac:dyDescent="0.4">
      <c r="A165" s="116">
        <v>163</v>
      </c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3"/>
      <c r="X165" s="124"/>
      <c r="Y165" s="124"/>
      <c r="Z165" s="124"/>
      <c r="AA165" s="124"/>
    </row>
    <row r="166" spans="1:27" x14ac:dyDescent="0.4">
      <c r="A166" s="116">
        <v>164</v>
      </c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3"/>
      <c r="X166" s="124"/>
      <c r="Y166" s="124"/>
      <c r="Z166" s="124"/>
      <c r="AA166" s="124"/>
    </row>
    <row r="167" spans="1:27" x14ac:dyDescent="0.4">
      <c r="A167" s="116">
        <v>165</v>
      </c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3"/>
      <c r="X167" s="124"/>
      <c r="Y167" s="124"/>
      <c r="Z167" s="124"/>
      <c r="AA167" s="124"/>
    </row>
    <row r="168" spans="1:27" x14ac:dyDescent="0.4">
      <c r="A168" s="116">
        <v>166</v>
      </c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3"/>
      <c r="X168" s="124"/>
      <c r="Y168" s="124"/>
      <c r="Z168" s="124"/>
      <c r="AA168" s="124"/>
    </row>
    <row r="169" spans="1:27" x14ac:dyDescent="0.4">
      <c r="A169" s="116">
        <v>167</v>
      </c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3"/>
      <c r="X169" s="124"/>
      <c r="Y169" s="124"/>
      <c r="Z169" s="124"/>
      <c r="AA169" s="124"/>
    </row>
    <row r="170" spans="1:27" x14ac:dyDescent="0.4">
      <c r="A170" s="116">
        <v>168</v>
      </c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3"/>
      <c r="X170" s="124"/>
      <c r="Y170" s="124"/>
      <c r="Z170" s="124"/>
      <c r="AA170" s="124"/>
    </row>
    <row r="171" spans="1:27" x14ac:dyDescent="0.4">
      <c r="A171" s="116">
        <v>169</v>
      </c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3"/>
      <c r="X171" s="124"/>
      <c r="Y171" s="124"/>
      <c r="Z171" s="124"/>
      <c r="AA171" s="124"/>
    </row>
    <row r="172" spans="1:27" x14ac:dyDescent="0.4">
      <c r="A172" s="116">
        <v>170</v>
      </c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3"/>
      <c r="X172" s="124"/>
      <c r="Y172" s="124"/>
      <c r="Z172" s="124"/>
      <c r="AA172" s="124"/>
    </row>
    <row r="173" spans="1:27" x14ac:dyDescent="0.4">
      <c r="A173" s="116">
        <v>171</v>
      </c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3"/>
      <c r="X173" s="124"/>
      <c r="Y173" s="124"/>
      <c r="Z173" s="124"/>
      <c r="AA173" s="124"/>
    </row>
    <row r="174" spans="1:27" x14ac:dyDescent="0.4">
      <c r="A174" s="116">
        <v>172</v>
      </c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3"/>
      <c r="X174" s="124"/>
      <c r="Y174" s="124"/>
      <c r="Z174" s="124"/>
      <c r="AA174" s="124"/>
    </row>
    <row r="175" spans="1:27" x14ac:dyDescent="0.4">
      <c r="A175" s="116">
        <v>173</v>
      </c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3"/>
      <c r="X175" s="124"/>
      <c r="Y175" s="124"/>
      <c r="Z175" s="124"/>
      <c r="AA175" s="124"/>
    </row>
    <row r="176" spans="1:27" x14ac:dyDescent="0.4">
      <c r="A176" s="116">
        <v>174</v>
      </c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3"/>
      <c r="X176" s="124"/>
      <c r="Y176" s="124"/>
      <c r="Z176" s="124"/>
      <c r="AA176" s="124"/>
    </row>
    <row r="177" spans="1:27" x14ac:dyDescent="0.4">
      <c r="A177" s="116">
        <v>175</v>
      </c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3"/>
      <c r="X177" s="124"/>
      <c r="Y177" s="124"/>
      <c r="Z177" s="124"/>
      <c r="AA177" s="124"/>
    </row>
    <row r="178" spans="1:27" x14ac:dyDescent="0.4">
      <c r="A178" s="116">
        <v>176</v>
      </c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3"/>
      <c r="X178" s="124"/>
      <c r="Y178" s="124"/>
      <c r="Z178" s="124"/>
      <c r="AA178" s="124"/>
    </row>
    <row r="179" spans="1:27" x14ac:dyDescent="0.4">
      <c r="A179" s="116">
        <v>177</v>
      </c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3"/>
      <c r="X179" s="124"/>
      <c r="Y179" s="124"/>
      <c r="Z179" s="124"/>
      <c r="AA179" s="124"/>
    </row>
    <row r="180" spans="1:27" x14ac:dyDescent="0.4">
      <c r="A180" s="116">
        <v>178</v>
      </c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3"/>
      <c r="X180" s="124"/>
      <c r="Y180" s="124"/>
      <c r="Z180" s="124"/>
      <c r="AA180" s="124"/>
    </row>
    <row r="181" spans="1:27" x14ac:dyDescent="0.4">
      <c r="A181" s="116">
        <v>179</v>
      </c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3"/>
      <c r="X181" s="124"/>
      <c r="Y181" s="124"/>
      <c r="Z181" s="124"/>
      <c r="AA181" s="124"/>
    </row>
    <row r="182" spans="1:27" x14ac:dyDescent="0.4">
      <c r="A182" s="116">
        <v>180</v>
      </c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3"/>
      <c r="X182" s="124"/>
      <c r="Y182" s="124"/>
      <c r="Z182" s="124"/>
      <c r="AA182" s="124"/>
    </row>
    <row r="183" spans="1:27" x14ac:dyDescent="0.4">
      <c r="A183" s="116">
        <v>181</v>
      </c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3"/>
      <c r="X183" s="124"/>
      <c r="Y183" s="124"/>
      <c r="Z183" s="124"/>
      <c r="AA183" s="124"/>
    </row>
    <row r="184" spans="1:27" x14ac:dyDescent="0.4">
      <c r="A184" s="116">
        <v>182</v>
      </c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3"/>
      <c r="X184" s="124"/>
      <c r="Y184" s="124"/>
      <c r="Z184" s="124"/>
      <c r="AA184" s="124"/>
    </row>
    <row r="185" spans="1:27" x14ac:dyDescent="0.4">
      <c r="A185" s="116">
        <v>183</v>
      </c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3"/>
      <c r="X185" s="124"/>
      <c r="Y185" s="124"/>
      <c r="Z185" s="124"/>
      <c r="AA185" s="124"/>
    </row>
    <row r="186" spans="1:27" x14ac:dyDescent="0.4">
      <c r="A186" s="116">
        <v>184</v>
      </c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3"/>
      <c r="X186" s="124"/>
      <c r="Y186" s="124"/>
      <c r="Z186" s="124"/>
      <c r="AA186" s="124"/>
    </row>
    <row r="187" spans="1:27" x14ac:dyDescent="0.4">
      <c r="A187" s="116">
        <v>185</v>
      </c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3"/>
      <c r="X187" s="124"/>
      <c r="Y187" s="124"/>
      <c r="Z187" s="124"/>
      <c r="AA187" s="124"/>
    </row>
    <row r="188" spans="1:27" x14ac:dyDescent="0.4">
      <c r="A188" s="116">
        <v>186</v>
      </c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3"/>
      <c r="X188" s="124"/>
      <c r="Y188" s="124"/>
      <c r="Z188" s="124"/>
      <c r="AA188" s="124"/>
    </row>
    <row r="189" spans="1:27" x14ac:dyDescent="0.4">
      <c r="A189" s="116">
        <v>187</v>
      </c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3"/>
      <c r="X189" s="124"/>
      <c r="Y189" s="124"/>
      <c r="Z189" s="124"/>
      <c r="AA189" s="124"/>
    </row>
    <row r="190" spans="1:27" x14ac:dyDescent="0.4">
      <c r="A190" s="116">
        <v>188</v>
      </c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3"/>
      <c r="X190" s="124"/>
      <c r="Y190" s="124"/>
      <c r="Z190" s="124"/>
      <c r="AA190" s="124"/>
    </row>
    <row r="191" spans="1:27" x14ac:dyDescent="0.4">
      <c r="A191" s="116">
        <v>189</v>
      </c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3"/>
      <c r="X191" s="124"/>
      <c r="Y191" s="124"/>
      <c r="Z191" s="124"/>
      <c r="AA191" s="124"/>
    </row>
    <row r="192" spans="1:27" x14ac:dyDescent="0.4">
      <c r="A192" s="116">
        <v>190</v>
      </c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3"/>
      <c r="X192" s="124"/>
      <c r="Y192" s="124"/>
      <c r="Z192" s="124"/>
      <c r="AA192" s="124"/>
    </row>
    <row r="193" spans="1:27" x14ac:dyDescent="0.4">
      <c r="A193" s="116">
        <v>191</v>
      </c>
      <c r="B193" s="122"/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3"/>
      <c r="X193" s="124"/>
      <c r="Y193" s="124"/>
      <c r="Z193" s="124"/>
      <c r="AA193" s="124"/>
    </row>
    <row r="194" spans="1:27" x14ac:dyDescent="0.4">
      <c r="A194" s="116">
        <v>192</v>
      </c>
      <c r="B194" s="122"/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3"/>
      <c r="X194" s="124"/>
      <c r="Y194" s="124"/>
      <c r="Z194" s="124"/>
      <c r="AA194" s="124"/>
    </row>
    <row r="195" spans="1:27" x14ac:dyDescent="0.4">
      <c r="A195" s="116">
        <v>193</v>
      </c>
      <c r="B195" s="122"/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3"/>
      <c r="X195" s="124"/>
      <c r="Y195" s="124"/>
      <c r="Z195" s="124"/>
      <c r="AA195" s="124"/>
    </row>
    <row r="196" spans="1:27" x14ac:dyDescent="0.4">
      <c r="A196" s="116">
        <v>194</v>
      </c>
      <c r="B196" s="122"/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3"/>
      <c r="X196" s="124"/>
      <c r="Y196" s="124"/>
      <c r="Z196" s="124"/>
      <c r="AA196" s="124"/>
    </row>
    <row r="197" spans="1:27" x14ac:dyDescent="0.4">
      <c r="A197" s="116">
        <v>195</v>
      </c>
      <c r="B197" s="122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3"/>
      <c r="X197" s="124"/>
      <c r="Y197" s="124"/>
      <c r="Z197" s="124"/>
      <c r="AA197" s="124"/>
    </row>
    <row r="198" spans="1:27" x14ac:dyDescent="0.4">
      <c r="A198" s="116">
        <v>196</v>
      </c>
      <c r="B198" s="122"/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3"/>
      <c r="X198" s="124"/>
      <c r="Y198" s="124"/>
      <c r="Z198" s="124"/>
      <c r="AA198" s="124"/>
    </row>
    <row r="199" spans="1:27" x14ac:dyDescent="0.4">
      <c r="A199" s="116">
        <v>197</v>
      </c>
      <c r="B199" s="122"/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3"/>
      <c r="X199" s="124"/>
      <c r="Y199" s="124"/>
      <c r="Z199" s="124"/>
      <c r="AA199" s="124"/>
    </row>
    <row r="200" spans="1:27" x14ac:dyDescent="0.4">
      <c r="A200" s="116">
        <v>198</v>
      </c>
      <c r="B200" s="122"/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3"/>
      <c r="X200" s="124"/>
      <c r="Y200" s="124"/>
      <c r="Z200" s="124"/>
      <c r="AA200" s="124"/>
    </row>
    <row r="201" spans="1:27" x14ac:dyDescent="0.4">
      <c r="A201" s="116">
        <v>199</v>
      </c>
      <c r="B201" s="122"/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3"/>
      <c r="X201" s="124"/>
      <c r="Y201" s="124"/>
      <c r="Z201" s="124"/>
      <c r="AA201" s="124"/>
    </row>
    <row r="202" spans="1:27" x14ac:dyDescent="0.4">
      <c r="A202" s="116">
        <v>200</v>
      </c>
      <c r="B202" s="122"/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3"/>
      <c r="X202" s="124"/>
      <c r="Y202" s="124"/>
      <c r="Z202" s="124"/>
      <c r="AA202" s="124"/>
    </row>
    <row r="203" spans="1:27" x14ac:dyDescent="0.4">
      <c r="A203" s="116">
        <v>201</v>
      </c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3"/>
      <c r="X203" s="124"/>
      <c r="Y203" s="124"/>
      <c r="Z203" s="124"/>
      <c r="AA203" s="124"/>
    </row>
    <row r="204" spans="1:27" x14ac:dyDescent="0.4">
      <c r="A204" s="116">
        <v>202</v>
      </c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3"/>
      <c r="X204" s="124"/>
      <c r="Y204" s="124"/>
      <c r="Z204" s="124"/>
      <c r="AA204" s="124"/>
    </row>
    <row r="205" spans="1:27" x14ac:dyDescent="0.4">
      <c r="A205" s="116">
        <v>203</v>
      </c>
      <c r="B205" s="122"/>
      <c r="C205" s="122"/>
      <c r="D205" s="122"/>
      <c r="E205" s="122"/>
      <c r="F205" s="122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3"/>
      <c r="X205" s="124"/>
      <c r="Y205" s="124"/>
      <c r="Z205" s="124"/>
      <c r="AA205" s="124"/>
    </row>
    <row r="206" spans="1:27" x14ac:dyDescent="0.4">
      <c r="A206" s="116">
        <v>204</v>
      </c>
      <c r="B206" s="122"/>
      <c r="C206" s="122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3"/>
      <c r="X206" s="124"/>
      <c r="Y206" s="124"/>
      <c r="Z206" s="124"/>
      <c r="AA206" s="124"/>
    </row>
    <row r="207" spans="1:27" x14ac:dyDescent="0.4">
      <c r="A207" s="116">
        <v>205</v>
      </c>
      <c r="B207" s="122"/>
      <c r="C207" s="122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3"/>
      <c r="X207" s="124"/>
      <c r="Y207" s="124"/>
      <c r="Z207" s="124"/>
      <c r="AA207" s="124"/>
    </row>
    <row r="208" spans="1:27" x14ac:dyDescent="0.4">
      <c r="A208" s="116">
        <v>206</v>
      </c>
      <c r="B208" s="122"/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3"/>
      <c r="X208" s="124"/>
      <c r="Y208" s="124"/>
      <c r="Z208" s="124"/>
      <c r="AA208" s="124"/>
    </row>
    <row r="209" spans="1:27" x14ac:dyDescent="0.4">
      <c r="A209" s="116">
        <v>207</v>
      </c>
      <c r="B209" s="122"/>
      <c r="C209" s="122"/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3"/>
      <c r="X209" s="124"/>
      <c r="Y209" s="124"/>
      <c r="Z209" s="124"/>
      <c r="AA209" s="124"/>
    </row>
    <row r="210" spans="1:27" x14ac:dyDescent="0.4">
      <c r="A210" s="116">
        <v>208</v>
      </c>
      <c r="B210" s="122"/>
      <c r="C210" s="122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3"/>
      <c r="X210" s="124"/>
      <c r="Y210" s="124"/>
      <c r="Z210" s="124"/>
      <c r="AA210" s="124"/>
    </row>
    <row r="211" spans="1:27" x14ac:dyDescent="0.4">
      <c r="A211" s="116">
        <v>209</v>
      </c>
      <c r="B211" s="122"/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3"/>
      <c r="X211" s="124"/>
      <c r="Y211" s="124"/>
      <c r="Z211" s="124"/>
      <c r="AA211" s="124"/>
    </row>
    <row r="212" spans="1:27" x14ac:dyDescent="0.4">
      <c r="A212" s="116">
        <v>210</v>
      </c>
      <c r="B212" s="122"/>
      <c r="C212" s="122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3"/>
      <c r="X212" s="124"/>
      <c r="Y212" s="124"/>
      <c r="Z212" s="124"/>
      <c r="AA212" s="124"/>
    </row>
    <row r="213" spans="1:27" x14ac:dyDescent="0.4">
      <c r="A213" s="116">
        <v>211</v>
      </c>
      <c r="B213" s="122"/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3"/>
      <c r="X213" s="124"/>
      <c r="Y213" s="124"/>
      <c r="Z213" s="124"/>
      <c r="AA213" s="124"/>
    </row>
    <row r="214" spans="1:27" x14ac:dyDescent="0.4">
      <c r="A214" s="116">
        <v>212</v>
      </c>
      <c r="B214" s="122"/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3"/>
      <c r="X214" s="124"/>
      <c r="Y214" s="124"/>
      <c r="Z214" s="124"/>
      <c r="AA214" s="124"/>
    </row>
    <row r="215" spans="1:27" x14ac:dyDescent="0.4">
      <c r="A215" s="116">
        <v>213</v>
      </c>
      <c r="B215" s="122"/>
      <c r="C215" s="122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3"/>
      <c r="X215" s="124"/>
      <c r="Y215" s="124"/>
      <c r="Z215" s="124"/>
      <c r="AA215" s="124"/>
    </row>
    <row r="216" spans="1:27" x14ac:dyDescent="0.4">
      <c r="A216" s="116">
        <v>214</v>
      </c>
      <c r="B216" s="122"/>
      <c r="C216" s="122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3"/>
      <c r="X216" s="124"/>
      <c r="Y216" s="124"/>
      <c r="Z216" s="124"/>
      <c r="AA216" s="124"/>
    </row>
    <row r="217" spans="1:27" x14ac:dyDescent="0.4">
      <c r="A217" s="116">
        <v>215</v>
      </c>
      <c r="B217" s="122"/>
      <c r="C217" s="122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3"/>
      <c r="X217" s="124"/>
      <c r="Y217" s="124"/>
      <c r="Z217" s="124"/>
      <c r="AA217" s="124"/>
    </row>
    <row r="218" spans="1:27" x14ac:dyDescent="0.4">
      <c r="A218" s="116">
        <v>216</v>
      </c>
      <c r="B218" s="122"/>
      <c r="C218" s="122"/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3"/>
      <c r="X218" s="124"/>
      <c r="Y218" s="124"/>
      <c r="Z218" s="124"/>
      <c r="AA218" s="124"/>
    </row>
    <row r="219" spans="1:27" x14ac:dyDescent="0.4">
      <c r="A219" s="116">
        <v>217</v>
      </c>
      <c r="B219" s="122"/>
      <c r="C219" s="122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3"/>
      <c r="X219" s="124"/>
      <c r="Y219" s="124"/>
      <c r="Z219" s="124"/>
      <c r="AA219" s="124"/>
    </row>
    <row r="220" spans="1:27" x14ac:dyDescent="0.4">
      <c r="A220" s="116">
        <v>218</v>
      </c>
      <c r="B220" s="122"/>
      <c r="C220" s="122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3"/>
      <c r="X220" s="124"/>
      <c r="Y220" s="124"/>
      <c r="Z220" s="124"/>
      <c r="AA220" s="124"/>
    </row>
    <row r="221" spans="1:27" x14ac:dyDescent="0.4">
      <c r="A221" s="116">
        <v>219</v>
      </c>
      <c r="B221" s="122"/>
      <c r="C221" s="122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3"/>
      <c r="X221" s="124"/>
      <c r="Y221" s="124"/>
      <c r="Z221" s="124"/>
      <c r="AA221" s="124"/>
    </row>
    <row r="222" spans="1:27" x14ac:dyDescent="0.4">
      <c r="A222" s="116">
        <v>220</v>
      </c>
      <c r="B222" s="122"/>
      <c r="C222" s="122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3"/>
      <c r="X222" s="124"/>
      <c r="Y222" s="124"/>
      <c r="Z222" s="124"/>
      <c r="AA222" s="124"/>
    </row>
    <row r="223" spans="1:27" x14ac:dyDescent="0.4">
      <c r="A223" s="116">
        <v>221</v>
      </c>
      <c r="B223" s="122"/>
      <c r="C223" s="122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3"/>
      <c r="X223" s="124"/>
      <c r="Y223" s="124"/>
      <c r="Z223" s="124"/>
      <c r="AA223" s="124"/>
    </row>
    <row r="224" spans="1:27" x14ac:dyDescent="0.4">
      <c r="A224" s="116">
        <v>222</v>
      </c>
      <c r="B224" s="122"/>
      <c r="C224" s="122"/>
      <c r="D224" s="122"/>
      <c r="E224" s="122"/>
      <c r="F224" s="122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3"/>
      <c r="X224" s="124"/>
      <c r="Y224" s="124"/>
      <c r="Z224" s="124"/>
      <c r="AA224" s="124"/>
    </row>
    <row r="225" spans="1:27" x14ac:dyDescent="0.4">
      <c r="A225" s="116">
        <v>223</v>
      </c>
      <c r="B225" s="122"/>
      <c r="C225" s="122"/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3"/>
      <c r="X225" s="124"/>
      <c r="Y225" s="124"/>
      <c r="Z225" s="124"/>
      <c r="AA225" s="124"/>
    </row>
    <row r="226" spans="1:27" x14ac:dyDescent="0.4">
      <c r="A226" s="116">
        <v>224</v>
      </c>
      <c r="B226" s="122"/>
      <c r="C226" s="122"/>
      <c r="D226" s="122"/>
      <c r="E226" s="122"/>
      <c r="F226" s="122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3"/>
      <c r="X226" s="124"/>
      <c r="Y226" s="124"/>
      <c r="Z226" s="124"/>
      <c r="AA226" s="124"/>
    </row>
    <row r="227" spans="1:27" x14ac:dyDescent="0.4">
      <c r="A227" s="116">
        <v>225</v>
      </c>
      <c r="B227" s="122"/>
      <c r="C227" s="122"/>
      <c r="D227" s="122"/>
      <c r="E227" s="122"/>
      <c r="F227" s="122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3"/>
      <c r="X227" s="124"/>
      <c r="Y227" s="124"/>
      <c r="Z227" s="124"/>
      <c r="AA227" s="124"/>
    </row>
    <row r="228" spans="1:27" x14ac:dyDescent="0.4">
      <c r="A228" s="116">
        <v>226</v>
      </c>
      <c r="B228" s="122"/>
      <c r="C228" s="122"/>
      <c r="D228" s="122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3"/>
      <c r="X228" s="124"/>
      <c r="Y228" s="124"/>
      <c r="Z228" s="124"/>
      <c r="AA228" s="124"/>
    </row>
    <row r="229" spans="1:27" x14ac:dyDescent="0.4">
      <c r="A229" s="116">
        <v>227</v>
      </c>
      <c r="B229" s="122"/>
      <c r="C229" s="122"/>
      <c r="D229" s="122"/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3"/>
      <c r="X229" s="124"/>
      <c r="Y229" s="124"/>
      <c r="Z229" s="124"/>
      <c r="AA229" s="124"/>
    </row>
    <row r="230" spans="1:27" x14ac:dyDescent="0.4">
      <c r="A230" s="116">
        <v>228</v>
      </c>
      <c r="B230" s="122"/>
      <c r="C230" s="122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3"/>
      <c r="X230" s="124"/>
      <c r="Y230" s="124"/>
      <c r="Z230" s="124"/>
      <c r="AA230" s="124"/>
    </row>
    <row r="231" spans="1:27" x14ac:dyDescent="0.4">
      <c r="A231" s="116">
        <v>229</v>
      </c>
      <c r="B231" s="122"/>
      <c r="C231" s="122"/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3"/>
      <c r="X231" s="124"/>
      <c r="Y231" s="124"/>
      <c r="Z231" s="124"/>
      <c r="AA231" s="124"/>
    </row>
    <row r="232" spans="1:27" x14ac:dyDescent="0.4">
      <c r="A232" s="116">
        <v>230</v>
      </c>
      <c r="B232" s="122"/>
      <c r="C232" s="122"/>
      <c r="D232" s="122"/>
      <c r="E232" s="122"/>
      <c r="F232" s="122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3"/>
      <c r="X232" s="124"/>
      <c r="Y232" s="124"/>
      <c r="Z232" s="124"/>
      <c r="AA232" s="124"/>
    </row>
    <row r="233" spans="1:27" x14ac:dyDescent="0.4">
      <c r="A233" s="116">
        <v>231</v>
      </c>
      <c r="B233" s="122"/>
      <c r="C233" s="122"/>
      <c r="D233" s="122"/>
      <c r="E233" s="122"/>
      <c r="F233" s="122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3"/>
      <c r="X233" s="124"/>
      <c r="Y233" s="124"/>
      <c r="Z233" s="124"/>
      <c r="AA233" s="124"/>
    </row>
    <row r="234" spans="1:27" x14ac:dyDescent="0.4">
      <c r="A234" s="116">
        <v>232</v>
      </c>
      <c r="B234" s="122"/>
      <c r="C234" s="122"/>
      <c r="D234" s="122"/>
      <c r="E234" s="122"/>
      <c r="F234" s="122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3"/>
      <c r="X234" s="124"/>
      <c r="Y234" s="124"/>
      <c r="Z234" s="124"/>
      <c r="AA234" s="124"/>
    </row>
    <row r="235" spans="1:27" x14ac:dyDescent="0.4">
      <c r="A235" s="116">
        <v>233</v>
      </c>
      <c r="B235" s="122"/>
      <c r="C235" s="122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3"/>
      <c r="X235" s="124"/>
      <c r="Y235" s="124"/>
      <c r="Z235" s="124"/>
      <c r="AA235" s="124"/>
    </row>
    <row r="236" spans="1:27" x14ac:dyDescent="0.4">
      <c r="A236" s="116">
        <v>234</v>
      </c>
      <c r="B236" s="122"/>
      <c r="C236" s="122"/>
      <c r="D236" s="122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3"/>
      <c r="X236" s="124"/>
      <c r="Y236" s="124"/>
      <c r="Z236" s="124"/>
      <c r="AA236" s="124"/>
    </row>
    <row r="237" spans="1:27" x14ac:dyDescent="0.4">
      <c r="A237" s="116">
        <v>235</v>
      </c>
      <c r="B237" s="122"/>
      <c r="C237" s="122"/>
      <c r="D237" s="122"/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3"/>
      <c r="X237" s="124"/>
      <c r="Y237" s="124"/>
      <c r="Z237" s="124"/>
      <c r="AA237" s="124"/>
    </row>
    <row r="238" spans="1:27" x14ac:dyDescent="0.4">
      <c r="A238" s="116">
        <v>236</v>
      </c>
      <c r="B238" s="122"/>
      <c r="C238" s="122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3"/>
      <c r="X238" s="124"/>
      <c r="Y238" s="124"/>
      <c r="Z238" s="124"/>
      <c r="AA238" s="124"/>
    </row>
    <row r="239" spans="1:27" x14ac:dyDescent="0.4">
      <c r="A239" s="116">
        <v>237</v>
      </c>
      <c r="B239" s="122"/>
      <c r="C239" s="122"/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3"/>
      <c r="X239" s="124"/>
      <c r="Y239" s="124"/>
      <c r="Z239" s="124"/>
      <c r="AA239" s="124"/>
    </row>
    <row r="240" spans="1:27" x14ac:dyDescent="0.4">
      <c r="A240" s="116">
        <v>238</v>
      </c>
      <c r="B240" s="122"/>
      <c r="C240" s="122"/>
      <c r="D240" s="122"/>
      <c r="E240" s="122"/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3"/>
      <c r="X240" s="124"/>
      <c r="Y240" s="124"/>
      <c r="Z240" s="124"/>
      <c r="AA240" s="124"/>
    </row>
    <row r="241" spans="1:27" x14ac:dyDescent="0.4">
      <c r="A241" s="116">
        <v>239</v>
      </c>
      <c r="B241" s="122"/>
      <c r="C241" s="122"/>
      <c r="D241" s="122"/>
      <c r="E241" s="122"/>
      <c r="F241" s="122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3"/>
      <c r="X241" s="124"/>
      <c r="Y241" s="124"/>
      <c r="Z241" s="124"/>
      <c r="AA241" s="124"/>
    </row>
    <row r="242" spans="1:27" x14ac:dyDescent="0.4">
      <c r="A242" s="116">
        <v>240</v>
      </c>
      <c r="B242" s="122"/>
      <c r="C242" s="122"/>
      <c r="D242" s="122"/>
      <c r="E242" s="122"/>
      <c r="F242" s="122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3"/>
      <c r="X242" s="124"/>
      <c r="Y242" s="124"/>
      <c r="Z242" s="124"/>
      <c r="AA242" s="124"/>
    </row>
    <row r="243" spans="1:27" x14ac:dyDescent="0.4">
      <c r="A243" s="116">
        <v>241</v>
      </c>
      <c r="B243" s="122"/>
      <c r="C243" s="122"/>
      <c r="D243" s="122"/>
      <c r="E243" s="122"/>
      <c r="F243" s="122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3"/>
      <c r="X243" s="124"/>
      <c r="Y243" s="124"/>
      <c r="Z243" s="124"/>
      <c r="AA243" s="124"/>
    </row>
    <row r="244" spans="1:27" x14ac:dyDescent="0.4">
      <c r="A244" s="116">
        <v>242</v>
      </c>
      <c r="B244" s="122"/>
      <c r="C244" s="122"/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3"/>
      <c r="X244" s="124"/>
      <c r="Y244" s="124"/>
      <c r="Z244" s="124"/>
      <c r="AA244" s="124"/>
    </row>
    <row r="245" spans="1:27" x14ac:dyDescent="0.4">
      <c r="A245" s="116">
        <v>243</v>
      </c>
      <c r="B245" s="122"/>
      <c r="C245" s="122"/>
      <c r="D245" s="122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3"/>
      <c r="X245" s="124"/>
      <c r="Y245" s="124"/>
      <c r="Z245" s="124"/>
      <c r="AA245" s="124"/>
    </row>
    <row r="246" spans="1:27" x14ac:dyDescent="0.4">
      <c r="A246" s="116">
        <v>244</v>
      </c>
      <c r="B246" s="122"/>
      <c r="C246" s="122"/>
      <c r="D246" s="122"/>
      <c r="E246" s="122"/>
      <c r="F246" s="122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3"/>
      <c r="X246" s="124"/>
      <c r="Y246" s="124"/>
      <c r="Z246" s="124"/>
      <c r="AA246" s="124"/>
    </row>
    <row r="247" spans="1:27" x14ac:dyDescent="0.4">
      <c r="A247" s="116">
        <v>245</v>
      </c>
      <c r="B247" s="122"/>
      <c r="C247" s="122"/>
      <c r="D247" s="122"/>
      <c r="E247" s="122"/>
      <c r="F247" s="122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3"/>
      <c r="X247" s="124"/>
      <c r="Y247" s="124"/>
      <c r="Z247" s="124"/>
      <c r="AA247" s="124"/>
    </row>
    <row r="248" spans="1:27" x14ac:dyDescent="0.4">
      <c r="A248" s="116">
        <v>246</v>
      </c>
      <c r="B248" s="122"/>
      <c r="C248" s="122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3"/>
      <c r="X248" s="124"/>
      <c r="Y248" s="124"/>
      <c r="Z248" s="124"/>
      <c r="AA248" s="124"/>
    </row>
    <row r="249" spans="1:27" x14ac:dyDescent="0.4">
      <c r="A249" s="116">
        <v>247</v>
      </c>
      <c r="B249" s="122"/>
      <c r="C249" s="122"/>
      <c r="D249" s="122"/>
      <c r="E249" s="122"/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3"/>
      <c r="X249" s="124"/>
      <c r="Y249" s="124"/>
      <c r="Z249" s="124"/>
      <c r="AA249" s="124"/>
    </row>
    <row r="250" spans="1:27" x14ac:dyDescent="0.4">
      <c r="A250" s="116">
        <v>248</v>
      </c>
      <c r="B250" s="122"/>
      <c r="C250" s="122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3"/>
      <c r="X250" s="124"/>
      <c r="Y250" s="124"/>
      <c r="Z250" s="124"/>
      <c r="AA250" s="124"/>
    </row>
    <row r="251" spans="1:27" x14ac:dyDescent="0.4">
      <c r="A251" s="116">
        <v>249</v>
      </c>
      <c r="B251" s="122"/>
      <c r="C251" s="122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3"/>
      <c r="X251" s="124"/>
      <c r="Y251" s="124"/>
      <c r="Z251" s="124"/>
      <c r="AA251" s="124"/>
    </row>
    <row r="252" spans="1:27" x14ac:dyDescent="0.4">
      <c r="A252" s="116">
        <v>250</v>
      </c>
      <c r="B252" s="122"/>
      <c r="C252" s="122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3"/>
      <c r="X252" s="124"/>
      <c r="Y252" s="124"/>
      <c r="Z252" s="124"/>
      <c r="AA252" s="124"/>
    </row>
    <row r="253" spans="1:27" x14ac:dyDescent="0.4">
      <c r="A253" s="116">
        <v>251</v>
      </c>
      <c r="B253" s="122"/>
      <c r="C253" s="122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3"/>
      <c r="X253" s="124"/>
      <c r="Y253" s="124"/>
      <c r="Z253" s="124"/>
      <c r="AA253" s="124"/>
    </row>
    <row r="254" spans="1:27" x14ac:dyDescent="0.4">
      <c r="A254" s="116">
        <v>252</v>
      </c>
      <c r="B254" s="122"/>
      <c r="C254" s="122"/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3"/>
      <c r="X254" s="124"/>
      <c r="Y254" s="124"/>
      <c r="Z254" s="124"/>
      <c r="AA254" s="124"/>
    </row>
    <row r="255" spans="1:27" x14ac:dyDescent="0.4">
      <c r="A255" s="116">
        <v>253</v>
      </c>
      <c r="B255" s="122"/>
      <c r="C255" s="122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3"/>
      <c r="X255" s="124"/>
      <c r="Y255" s="124"/>
      <c r="Z255" s="124"/>
      <c r="AA255" s="124"/>
    </row>
    <row r="256" spans="1:27" x14ac:dyDescent="0.4">
      <c r="A256" s="116">
        <v>254</v>
      </c>
      <c r="B256" s="122"/>
      <c r="C256" s="122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3"/>
      <c r="X256" s="124"/>
      <c r="Y256" s="124"/>
      <c r="Z256" s="124"/>
      <c r="AA256" s="124"/>
    </row>
    <row r="257" spans="1:27" x14ac:dyDescent="0.4">
      <c r="A257" s="116">
        <v>255</v>
      </c>
      <c r="B257" s="122"/>
      <c r="C257" s="122"/>
      <c r="D257" s="122"/>
      <c r="E257" s="122"/>
      <c r="F257" s="122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3"/>
      <c r="X257" s="124"/>
      <c r="Y257" s="124"/>
      <c r="Z257" s="124"/>
      <c r="AA257" s="124"/>
    </row>
    <row r="258" spans="1:27" x14ac:dyDescent="0.4">
      <c r="A258" s="116">
        <v>256</v>
      </c>
      <c r="B258" s="122"/>
      <c r="C258" s="122"/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3"/>
      <c r="X258" s="124"/>
      <c r="Y258" s="124"/>
      <c r="Z258" s="124"/>
      <c r="AA258" s="124"/>
    </row>
    <row r="259" spans="1:27" x14ac:dyDescent="0.4">
      <c r="A259" s="116">
        <v>257</v>
      </c>
      <c r="B259" s="122"/>
      <c r="C259" s="122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3"/>
      <c r="X259" s="124"/>
      <c r="Y259" s="124"/>
      <c r="Z259" s="124"/>
      <c r="AA259" s="124"/>
    </row>
    <row r="260" spans="1:27" x14ac:dyDescent="0.4">
      <c r="A260" s="116">
        <v>258</v>
      </c>
      <c r="B260" s="122"/>
      <c r="C260" s="122"/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3"/>
      <c r="X260" s="124"/>
      <c r="Y260" s="124"/>
      <c r="Z260" s="124"/>
      <c r="AA260" s="124"/>
    </row>
    <row r="261" spans="1:27" x14ac:dyDescent="0.4">
      <c r="A261" s="116">
        <v>259</v>
      </c>
      <c r="B261" s="122"/>
      <c r="C261" s="122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3"/>
      <c r="X261" s="124"/>
      <c r="Y261" s="124"/>
      <c r="Z261" s="124"/>
      <c r="AA261" s="124"/>
    </row>
    <row r="262" spans="1:27" x14ac:dyDescent="0.4">
      <c r="A262" s="116">
        <v>260</v>
      </c>
      <c r="B262" s="122"/>
      <c r="C262" s="122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3"/>
      <c r="X262" s="124"/>
      <c r="Y262" s="124"/>
      <c r="Z262" s="124"/>
      <c r="AA262" s="124"/>
    </row>
    <row r="263" spans="1:27" x14ac:dyDescent="0.4">
      <c r="A263" s="116">
        <v>261</v>
      </c>
      <c r="B263" s="122"/>
      <c r="C263" s="122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3"/>
      <c r="X263" s="124"/>
      <c r="Y263" s="124"/>
      <c r="Z263" s="124"/>
      <c r="AA263" s="124"/>
    </row>
    <row r="264" spans="1:27" x14ac:dyDescent="0.4">
      <c r="A264" s="116">
        <v>262</v>
      </c>
      <c r="B264" s="122"/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3"/>
      <c r="X264" s="124"/>
      <c r="Y264" s="124"/>
      <c r="Z264" s="124"/>
      <c r="AA264" s="124"/>
    </row>
    <row r="265" spans="1:27" x14ac:dyDescent="0.4">
      <c r="A265" s="116">
        <v>263</v>
      </c>
      <c r="B265" s="122"/>
      <c r="C265" s="122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3"/>
      <c r="X265" s="124"/>
      <c r="Y265" s="124"/>
      <c r="Z265" s="124"/>
      <c r="AA265" s="124"/>
    </row>
    <row r="266" spans="1:27" x14ac:dyDescent="0.4">
      <c r="A266" s="116">
        <v>264</v>
      </c>
      <c r="B266" s="122"/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3"/>
      <c r="X266" s="124"/>
      <c r="Y266" s="124"/>
      <c r="Z266" s="124"/>
      <c r="AA266" s="124"/>
    </row>
    <row r="267" spans="1:27" x14ac:dyDescent="0.4">
      <c r="A267" s="116">
        <v>265</v>
      </c>
      <c r="B267" s="122"/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3"/>
      <c r="X267" s="124"/>
      <c r="Y267" s="124"/>
      <c r="Z267" s="124"/>
      <c r="AA267" s="124"/>
    </row>
    <row r="268" spans="1:27" x14ac:dyDescent="0.4">
      <c r="A268" s="116">
        <v>266</v>
      </c>
      <c r="B268" s="122"/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3"/>
      <c r="X268" s="124"/>
      <c r="Y268" s="124"/>
      <c r="Z268" s="124"/>
      <c r="AA268" s="124"/>
    </row>
    <row r="269" spans="1:27" x14ac:dyDescent="0.4">
      <c r="A269" s="116">
        <v>267</v>
      </c>
      <c r="B269" s="122"/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3"/>
      <c r="X269" s="124"/>
      <c r="Y269" s="124"/>
      <c r="Z269" s="124"/>
      <c r="AA269" s="124"/>
    </row>
    <row r="270" spans="1:27" x14ac:dyDescent="0.4">
      <c r="A270" s="116">
        <v>268</v>
      </c>
      <c r="B270" s="122"/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3"/>
      <c r="X270" s="124"/>
      <c r="Y270" s="124"/>
      <c r="Z270" s="124"/>
      <c r="AA270" s="124"/>
    </row>
    <row r="271" spans="1:27" x14ac:dyDescent="0.4">
      <c r="A271" s="116">
        <v>269</v>
      </c>
      <c r="B271" s="122"/>
      <c r="C271" s="122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3"/>
      <c r="X271" s="124"/>
      <c r="Y271" s="124"/>
      <c r="Z271" s="124"/>
      <c r="AA271" s="124"/>
    </row>
    <row r="272" spans="1:27" x14ac:dyDescent="0.4">
      <c r="A272" s="116">
        <v>270</v>
      </c>
      <c r="B272" s="122"/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3"/>
      <c r="X272" s="124"/>
      <c r="Y272" s="124"/>
      <c r="Z272" s="124"/>
      <c r="AA272" s="124"/>
    </row>
    <row r="273" spans="1:27" x14ac:dyDescent="0.4">
      <c r="A273" s="116">
        <v>271</v>
      </c>
      <c r="B273" s="122"/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3"/>
      <c r="X273" s="124"/>
      <c r="Y273" s="124"/>
      <c r="Z273" s="124"/>
      <c r="AA273" s="124"/>
    </row>
    <row r="274" spans="1:27" x14ac:dyDescent="0.4">
      <c r="A274" s="116">
        <v>272</v>
      </c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3"/>
      <c r="X274" s="124"/>
      <c r="Y274" s="124"/>
      <c r="Z274" s="124"/>
      <c r="AA274" s="124"/>
    </row>
    <row r="275" spans="1:27" x14ac:dyDescent="0.4">
      <c r="A275" s="116">
        <v>273</v>
      </c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3"/>
      <c r="X275" s="124"/>
      <c r="Y275" s="124"/>
      <c r="Z275" s="124"/>
      <c r="AA275" s="124"/>
    </row>
    <row r="276" spans="1:27" x14ac:dyDescent="0.4">
      <c r="A276" s="116">
        <v>274</v>
      </c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3"/>
      <c r="X276" s="124"/>
      <c r="Y276" s="124"/>
      <c r="Z276" s="124"/>
      <c r="AA276" s="124"/>
    </row>
    <row r="277" spans="1:27" x14ac:dyDescent="0.4">
      <c r="A277" s="116">
        <v>275</v>
      </c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3"/>
      <c r="X277" s="124"/>
      <c r="Y277" s="124"/>
      <c r="Z277" s="124"/>
      <c r="AA277" s="124"/>
    </row>
    <row r="278" spans="1:27" x14ac:dyDescent="0.4">
      <c r="A278" s="116">
        <v>276</v>
      </c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3"/>
      <c r="X278" s="124"/>
      <c r="Y278" s="124"/>
      <c r="Z278" s="124"/>
      <c r="AA278" s="124"/>
    </row>
    <row r="279" spans="1:27" x14ac:dyDescent="0.4">
      <c r="A279" s="116">
        <v>277</v>
      </c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3"/>
      <c r="X279" s="124"/>
      <c r="Y279" s="124"/>
      <c r="Z279" s="124"/>
      <c r="AA279" s="124"/>
    </row>
    <row r="280" spans="1:27" x14ac:dyDescent="0.4">
      <c r="A280" s="116">
        <v>278</v>
      </c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3"/>
      <c r="X280" s="124"/>
      <c r="Y280" s="124"/>
      <c r="Z280" s="124"/>
      <c r="AA280" s="124"/>
    </row>
    <row r="281" spans="1:27" x14ac:dyDescent="0.4">
      <c r="A281" s="116">
        <v>279</v>
      </c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3"/>
      <c r="X281" s="124"/>
      <c r="Y281" s="124"/>
      <c r="Z281" s="124"/>
      <c r="AA281" s="124"/>
    </row>
    <row r="282" spans="1:27" x14ac:dyDescent="0.4">
      <c r="A282" s="116">
        <v>280</v>
      </c>
      <c r="B282" s="122"/>
      <c r="C282" s="122"/>
      <c r="D282" s="122"/>
      <c r="E282" s="122"/>
      <c r="F282" s="122"/>
      <c r="G282" s="122"/>
      <c r="H282" s="122"/>
      <c r="I282" s="122"/>
      <c r="J282" s="122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2"/>
      <c r="X282" s="125"/>
      <c r="Y282" s="125"/>
      <c r="Z282" s="125"/>
      <c r="AA282" s="124"/>
    </row>
    <row r="283" spans="1:27" x14ac:dyDescent="0.4">
      <c r="A283" s="116">
        <v>281</v>
      </c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3"/>
      <c r="X283" s="130"/>
      <c r="Y283" s="130"/>
      <c r="Z283" s="131"/>
      <c r="AA283" s="147"/>
    </row>
    <row r="284" spans="1:27" x14ac:dyDescent="0.4">
      <c r="A284" s="116">
        <v>282</v>
      </c>
      <c r="B284" s="122"/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3"/>
      <c r="X284" s="124"/>
      <c r="Y284" s="124"/>
      <c r="Z284" s="134"/>
      <c r="AA284" s="147"/>
    </row>
    <row r="285" spans="1:27" x14ac:dyDescent="0.4">
      <c r="A285" s="116">
        <v>283</v>
      </c>
      <c r="B285" s="122"/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3"/>
      <c r="X285" s="124"/>
      <c r="Y285" s="124"/>
      <c r="Z285" s="134"/>
      <c r="AA285" s="147"/>
    </row>
    <row r="286" spans="1:27" x14ac:dyDescent="0.4">
      <c r="A286" s="116">
        <v>284</v>
      </c>
      <c r="B286" s="122"/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3"/>
      <c r="X286" s="124"/>
      <c r="Y286" s="124"/>
      <c r="Z286" s="134"/>
      <c r="AA286" s="147"/>
    </row>
    <row r="287" spans="1:27" x14ac:dyDescent="0.4">
      <c r="A287" s="116">
        <v>285</v>
      </c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3"/>
      <c r="X287" s="124"/>
      <c r="Y287" s="124"/>
      <c r="Z287" s="134"/>
      <c r="AA287" s="147"/>
    </row>
    <row r="288" spans="1:27" x14ac:dyDescent="0.4">
      <c r="A288" s="116">
        <v>286</v>
      </c>
      <c r="B288" s="122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3"/>
      <c r="X288" s="124"/>
      <c r="Y288" s="124"/>
      <c r="Z288" s="134"/>
      <c r="AA288" s="147"/>
    </row>
    <row r="289" spans="1:27" x14ac:dyDescent="0.4">
      <c r="A289" s="116">
        <v>287</v>
      </c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3"/>
      <c r="X289" s="124"/>
      <c r="Y289" s="124"/>
      <c r="Z289" s="134"/>
      <c r="AA289" s="147"/>
    </row>
    <row r="290" spans="1:27" x14ac:dyDescent="0.4">
      <c r="A290" s="116">
        <v>288</v>
      </c>
      <c r="B290" s="122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3"/>
      <c r="X290" s="124"/>
      <c r="Y290" s="124"/>
      <c r="Z290" s="134"/>
      <c r="AA290" s="147"/>
    </row>
    <row r="291" spans="1:27" x14ac:dyDescent="0.4">
      <c r="A291" s="116">
        <v>289</v>
      </c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3"/>
      <c r="X291" s="124"/>
      <c r="Y291" s="124"/>
      <c r="Z291" s="134"/>
      <c r="AA291" s="147"/>
    </row>
    <row r="292" spans="1:27" x14ac:dyDescent="0.4">
      <c r="A292" s="116">
        <v>290</v>
      </c>
      <c r="B292" s="122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3"/>
      <c r="X292" s="124"/>
      <c r="Y292" s="124"/>
      <c r="Z292" s="134"/>
      <c r="AA292" s="147"/>
    </row>
    <row r="293" spans="1:27" x14ac:dyDescent="0.4">
      <c r="A293" s="116">
        <v>291</v>
      </c>
      <c r="B293" s="122"/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3"/>
      <c r="X293" s="124"/>
      <c r="Y293" s="124"/>
      <c r="Z293" s="134"/>
      <c r="AA293" s="147"/>
    </row>
    <row r="294" spans="1:27" x14ac:dyDescent="0.4">
      <c r="A294" s="116">
        <v>292</v>
      </c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3"/>
      <c r="X294" s="124"/>
      <c r="Y294" s="124"/>
      <c r="Z294" s="134"/>
      <c r="AA294" s="147"/>
    </row>
    <row r="295" spans="1:27" x14ac:dyDescent="0.4">
      <c r="A295" s="116">
        <v>293</v>
      </c>
      <c r="B295" s="122"/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3"/>
      <c r="X295" s="124"/>
      <c r="Y295" s="124"/>
      <c r="Z295" s="134"/>
      <c r="AA295" s="147"/>
    </row>
    <row r="296" spans="1:27" x14ac:dyDescent="0.4">
      <c r="A296" s="116">
        <v>294</v>
      </c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3"/>
      <c r="X296" s="124"/>
      <c r="Y296" s="124"/>
      <c r="Z296" s="134"/>
      <c r="AA296" s="147"/>
    </row>
    <row r="297" spans="1:27" x14ac:dyDescent="0.4">
      <c r="A297" s="116">
        <v>295</v>
      </c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3"/>
      <c r="X297" s="124"/>
      <c r="Y297" s="124"/>
      <c r="Z297" s="134"/>
      <c r="AA297" s="147"/>
    </row>
    <row r="298" spans="1:27" x14ac:dyDescent="0.4">
      <c r="A298" s="116">
        <v>296</v>
      </c>
      <c r="B298" s="122"/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3"/>
      <c r="X298" s="124"/>
      <c r="Y298" s="124"/>
      <c r="Z298" s="134"/>
      <c r="AA298" s="147"/>
    </row>
    <row r="299" spans="1:27" x14ac:dyDescent="0.4">
      <c r="A299" s="116">
        <v>297</v>
      </c>
      <c r="B299" s="122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3"/>
      <c r="X299" s="124"/>
      <c r="Y299" s="124"/>
      <c r="Z299" s="134"/>
      <c r="AA299" s="147"/>
    </row>
    <row r="300" spans="1:27" x14ac:dyDescent="0.4">
      <c r="A300" s="116">
        <v>298</v>
      </c>
      <c r="B300" s="122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53"/>
      <c r="Y300" s="137"/>
      <c r="Z300" s="138"/>
      <c r="AA300" s="147"/>
    </row>
    <row r="301" spans="1:27" x14ac:dyDescent="0.4">
      <c r="A301" s="116">
        <v>299</v>
      </c>
      <c r="B301" s="122"/>
      <c r="C301" s="122"/>
      <c r="D301" s="122"/>
      <c r="E301" s="122"/>
      <c r="F301" s="122"/>
      <c r="G301" s="122"/>
      <c r="H301" s="122"/>
      <c r="I301" s="122"/>
      <c r="J301" s="122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  <c r="V301" s="119"/>
      <c r="W301" s="120"/>
      <c r="X301" s="121"/>
      <c r="Y301" s="121"/>
      <c r="Z301" s="121"/>
      <c r="AA301" s="124"/>
    </row>
    <row r="302" spans="1:27" x14ac:dyDescent="0.4">
      <c r="A302" s="116">
        <v>300</v>
      </c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3"/>
      <c r="X302" s="124"/>
      <c r="Y302" s="124"/>
      <c r="Z302" s="124"/>
      <c r="AA302" s="124"/>
    </row>
  </sheetData>
  <sheetProtection password="CF23" sheet="1" objects="1" scenarios="1" formatColumns="0" formatRows="0" selectLockedCells="1"/>
  <protectedRanges>
    <protectedRange password="CFE3" sqref="AC1:AM51" name="範圍1"/>
  </protectedRanges>
  <mergeCells count="21">
    <mergeCell ref="AC15:AM15"/>
    <mergeCell ref="AC23:AM23"/>
    <mergeCell ref="AC32:AL32"/>
    <mergeCell ref="AC44:AL44"/>
    <mergeCell ref="AC50:AC51"/>
    <mergeCell ref="AD50:AH50"/>
    <mergeCell ref="AI50:AL50"/>
    <mergeCell ref="AD51:AH51"/>
    <mergeCell ref="AI51:AL51"/>
    <mergeCell ref="AC12:AC13"/>
    <mergeCell ref="A1:A2"/>
    <mergeCell ref="B1:B2"/>
    <mergeCell ref="C1:C2"/>
    <mergeCell ref="D1:I1"/>
    <mergeCell ref="J1:W1"/>
    <mergeCell ref="X1:AA1"/>
    <mergeCell ref="AC3:AK3"/>
    <mergeCell ref="AC4:AC5"/>
    <mergeCell ref="AC6:AC7"/>
    <mergeCell ref="AC8:AC9"/>
    <mergeCell ref="AC10:AC1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D064-633A-48E0-AD42-61D244E2A616}">
  <dimension ref="A1:N41"/>
  <sheetViews>
    <sheetView zoomScale="75" zoomScaleNormal="75" workbookViewId="0">
      <selection activeCell="B37" sqref="B37:N37"/>
    </sheetView>
  </sheetViews>
  <sheetFormatPr defaultRowHeight="17" x14ac:dyDescent="0.4"/>
  <sheetData>
    <row r="1" spans="1:14" ht="17.5" thickBot="1" x14ac:dyDescent="0.45"/>
    <row r="2" spans="1:14" x14ac:dyDescent="0.4">
      <c r="A2" s="215" t="s">
        <v>3</v>
      </c>
      <c r="B2" s="216"/>
      <c r="C2" s="216"/>
      <c r="D2" s="216"/>
      <c r="E2" s="216"/>
      <c r="F2" s="216"/>
      <c r="G2" s="216"/>
      <c r="H2" s="216"/>
      <c r="I2" s="217"/>
    </row>
    <row r="3" spans="1:14" x14ac:dyDescent="0.4">
      <c r="A3" s="167" t="s">
        <v>78</v>
      </c>
      <c r="B3" s="222">
        <f>《後測統計》請課程負責人填寫!C4</f>
        <v>0</v>
      </c>
      <c r="C3" s="223"/>
      <c r="D3" s="218" t="s">
        <v>77</v>
      </c>
      <c r="E3" s="218">
        <f>G3+I3</f>
        <v>0</v>
      </c>
      <c r="F3" s="218" t="s">
        <v>10</v>
      </c>
      <c r="G3" s="218">
        <f>《後測統計》請課程負責人填寫!AD5</f>
        <v>0</v>
      </c>
      <c r="H3" s="218" t="s">
        <v>11</v>
      </c>
      <c r="I3" s="248">
        <f>《後測統計》請課程負責人填寫!AE5</f>
        <v>0</v>
      </c>
    </row>
    <row r="4" spans="1:14" x14ac:dyDescent="0.4">
      <c r="A4" s="167" t="s">
        <v>76</v>
      </c>
      <c r="B4" s="307" t="s">
        <v>162</v>
      </c>
      <c r="C4" s="221"/>
      <c r="D4" s="219"/>
      <c r="E4" s="219"/>
      <c r="F4" s="219"/>
      <c r="G4" s="219"/>
      <c r="H4" s="219"/>
      <c r="I4" s="249"/>
    </row>
    <row r="5" spans="1:14" x14ac:dyDescent="0.4">
      <c r="A5" s="226" t="s">
        <v>1</v>
      </c>
      <c r="B5" s="161" t="s">
        <v>16</v>
      </c>
      <c r="C5" s="161" t="s">
        <v>17</v>
      </c>
      <c r="D5" s="161" t="s">
        <v>18</v>
      </c>
      <c r="E5" s="161" t="s">
        <v>19</v>
      </c>
      <c r="F5" s="161" t="s">
        <v>20</v>
      </c>
      <c r="G5" s="161" t="s">
        <v>21</v>
      </c>
      <c r="H5" s="161" t="s">
        <v>22</v>
      </c>
      <c r="I5" s="52" t="s">
        <v>23</v>
      </c>
    </row>
    <row r="6" spans="1:14" x14ac:dyDescent="0.4">
      <c r="A6" s="227"/>
      <c r="B6" s="162">
        <f>《後測統計》請課程負責人填寫!AD7</f>
        <v>0</v>
      </c>
      <c r="C6" s="162">
        <f>《後測統計》請課程負責人填寫!AE7</f>
        <v>0</v>
      </c>
      <c r="D6" s="162">
        <f>《後測統計》請課程負責人填寫!AF7</f>
        <v>0</v>
      </c>
      <c r="E6" s="162">
        <f>《後測統計》請課程負責人填寫!AG7</f>
        <v>0</v>
      </c>
      <c r="F6" s="162">
        <f>《後測統計》請課程負責人填寫!AH7</f>
        <v>0</v>
      </c>
      <c r="G6" s="162">
        <f>《後測統計》請課程負責人填寫!AI7</f>
        <v>0</v>
      </c>
      <c r="H6" s="162">
        <f>《後測統計》請課程負責人填寫!AJ7</f>
        <v>0</v>
      </c>
      <c r="I6" s="163">
        <f>《後測統計》請課程負責人填寫!AK7</f>
        <v>0</v>
      </c>
    </row>
    <row r="7" spans="1:14" x14ac:dyDescent="0.4">
      <c r="A7" s="267" t="s">
        <v>2</v>
      </c>
      <c r="B7" s="161" t="s">
        <v>24</v>
      </c>
      <c r="C7" s="161" t="s">
        <v>25</v>
      </c>
      <c r="D7" s="161" t="s">
        <v>26</v>
      </c>
      <c r="E7" s="161" t="s">
        <v>27</v>
      </c>
      <c r="F7" s="51" t="s">
        <v>28</v>
      </c>
      <c r="G7" s="161" t="s">
        <v>50</v>
      </c>
      <c r="H7" s="161" t="s">
        <v>49</v>
      </c>
      <c r="I7" s="52" t="s">
        <v>29</v>
      </c>
    </row>
    <row r="8" spans="1:14" x14ac:dyDescent="0.4">
      <c r="A8" s="267"/>
      <c r="B8" s="161">
        <f>《後測統計》請課程負責人填寫!AD9</f>
        <v>0</v>
      </c>
      <c r="C8" s="161">
        <f>《後測統計》請課程負責人填寫!AE9</f>
        <v>0</v>
      </c>
      <c r="D8" s="161">
        <f>《後測統計》請課程負責人填寫!AF9</f>
        <v>0</v>
      </c>
      <c r="E8" s="161">
        <f>《後測統計》請課程負責人填寫!AG9</f>
        <v>0</v>
      </c>
      <c r="F8" s="161">
        <f>《後測統計》請課程負責人填寫!AH9</f>
        <v>0</v>
      </c>
      <c r="G8" s="161">
        <f>《後測統計》請課程負責人填寫!AI9</f>
        <v>0</v>
      </c>
      <c r="H8" s="161">
        <f>《後測統計》請課程負責人填寫!AJ9</f>
        <v>0</v>
      </c>
      <c r="I8" s="52">
        <f>《後測統計》請課程負責人填寫!AK9</f>
        <v>0</v>
      </c>
    </row>
    <row r="9" spans="1:14" x14ac:dyDescent="0.4">
      <c r="A9" s="267" t="s">
        <v>14</v>
      </c>
      <c r="B9" s="222" t="s">
        <v>30</v>
      </c>
      <c r="C9" s="223"/>
      <c r="D9" s="222" t="s">
        <v>31</v>
      </c>
      <c r="E9" s="223"/>
      <c r="F9" s="222" t="s">
        <v>32</v>
      </c>
      <c r="G9" s="223"/>
      <c r="H9" s="222" t="s">
        <v>33</v>
      </c>
      <c r="I9" s="211"/>
    </row>
    <row r="10" spans="1:14" x14ac:dyDescent="0.4">
      <c r="A10" s="267"/>
      <c r="B10" s="267">
        <f>《後測統計》請課程負責人填寫!AD11</f>
        <v>0</v>
      </c>
      <c r="C10" s="267"/>
      <c r="D10" s="267">
        <f>《後測統計》請課程負責人填寫!AE11</f>
        <v>0</v>
      </c>
      <c r="E10" s="267"/>
      <c r="F10" s="267">
        <f>《後測統計》請課程負責人填寫!AF11</f>
        <v>0</v>
      </c>
      <c r="G10" s="267"/>
      <c r="H10" s="210">
        <f>《後測統計》請課程負責人填寫!AG11</f>
        <v>0</v>
      </c>
      <c r="I10" s="211"/>
    </row>
    <row r="11" spans="1:14" x14ac:dyDescent="0.4">
      <c r="A11" s="224" t="s">
        <v>15</v>
      </c>
      <c r="B11" s="60" t="s">
        <v>34</v>
      </c>
      <c r="C11" s="60" t="s">
        <v>36</v>
      </c>
      <c r="D11" s="60" t="s">
        <v>37</v>
      </c>
      <c r="E11" s="166" t="s">
        <v>38</v>
      </c>
      <c r="F11" s="212" t="s">
        <v>39</v>
      </c>
      <c r="G11" s="212"/>
      <c r="H11" s="210" t="s">
        <v>120</v>
      </c>
      <c r="I11" s="211"/>
    </row>
    <row r="12" spans="1:14" ht="17.5" thickBot="1" x14ac:dyDescent="0.45">
      <c r="A12" s="225"/>
      <c r="B12" s="53">
        <f>《後測統計》請課程負責人填寫!AD13</f>
        <v>0</v>
      </c>
      <c r="C12" s="53">
        <f>《後測統計》請課程負責人填寫!AE13</f>
        <v>0</v>
      </c>
      <c r="D12" s="53">
        <f>《後測統計》請課程負責人填寫!AF13</f>
        <v>0</v>
      </c>
      <c r="E12" s="53">
        <f>《後測統計》請課程負責人填寫!AG13</f>
        <v>0</v>
      </c>
      <c r="F12" s="213">
        <f>《後測統計》請課程負責人填寫!AH13</f>
        <v>0</v>
      </c>
      <c r="G12" s="308"/>
      <c r="H12" s="213">
        <f>《後測統計》請課程負責人填寫!AI13</f>
        <v>0</v>
      </c>
      <c r="I12" s="214"/>
    </row>
    <row r="13" spans="1:14" ht="17.5" thickBot="1" x14ac:dyDescent="0.45"/>
    <row r="14" spans="1:14" ht="18" thickTop="1" thickBot="1" x14ac:dyDescent="0.45">
      <c r="A14" s="256" t="s">
        <v>79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8"/>
    </row>
    <row r="15" spans="1:14" ht="17.5" thickTop="1" x14ac:dyDescent="0.4">
      <c r="A15" s="234" t="s">
        <v>80</v>
      </c>
      <c r="B15" s="235"/>
      <c r="C15" s="235"/>
      <c r="D15" s="235"/>
      <c r="E15" s="235"/>
      <c r="F15" s="235"/>
      <c r="G15" s="228" t="s">
        <v>123</v>
      </c>
      <c r="H15" s="228" t="s">
        <v>124</v>
      </c>
      <c r="I15" s="228" t="s">
        <v>81</v>
      </c>
      <c r="J15" s="228" t="s">
        <v>125</v>
      </c>
      <c r="K15" s="228" t="s">
        <v>126</v>
      </c>
      <c r="L15" s="228" t="s">
        <v>82</v>
      </c>
      <c r="M15" s="228" t="s">
        <v>83</v>
      </c>
      <c r="N15" s="231" t="s">
        <v>117</v>
      </c>
    </row>
    <row r="16" spans="1:14" x14ac:dyDescent="0.4">
      <c r="A16" s="236"/>
      <c r="B16" s="237"/>
      <c r="C16" s="237"/>
      <c r="D16" s="237"/>
      <c r="E16" s="237"/>
      <c r="F16" s="237"/>
      <c r="G16" s="229"/>
      <c r="H16" s="229"/>
      <c r="I16" s="229"/>
      <c r="J16" s="229"/>
      <c r="K16" s="229"/>
      <c r="L16" s="229"/>
      <c r="M16" s="229"/>
      <c r="N16" s="232"/>
    </row>
    <row r="17" spans="1:14" ht="17.5" thickBot="1" x14ac:dyDescent="0.45">
      <c r="A17" s="238"/>
      <c r="B17" s="239"/>
      <c r="C17" s="239"/>
      <c r="D17" s="239"/>
      <c r="E17" s="239"/>
      <c r="F17" s="239"/>
      <c r="G17" s="230"/>
      <c r="H17" s="230"/>
      <c r="I17" s="230"/>
      <c r="J17" s="230"/>
      <c r="K17" s="230"/>
      <c r="L17" s="230"/>
      <c r="M17" s="230"/>
      <c r="N17" s="233"/>
    </row>
    <row r="18" spans="1:14" ht="17.5" thickTop="1" x14ac:dyDescent="0.4">
      <c r="A18" s="253" t="s">
        <v>84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5"/>
    </row>
    <row r="19" spans="1:14" x14ac:dyDescent="0.4">
      <c r="A19" s="54" t="s">
        <v>85</v>
      </c>
      <c r="B19" s="242" t="s">
        <v>86</v>
      </c>
      <c r="C19" s="243"/>
      <c r="D19" s="243"/>
      <c r="E19" s="243"/>
      <c r="F19" s="243"/>
      <c r="G19" s="165">
        <f>《後測統計》請課程負責人填寫!AD34</f>
        <v>0</v>
      </c>
      <c r="H19" s="165">
        <f>《後測統計》請課程負責人填寫!AE34</f>
        <v>0</v>
      </c>
      <c r="I19" s="165">
        <f>《後測統計》請課程負責人填寫!AF34</f>
        <v>0</v>
      </c>
      <c r="J19" s="165">
        <f>《後測統計》請課程負責人填寫!AG34</f>
        <v>0</v>
      </c>
      <c r="K19" s="165">
        <f>《後測統計》請課程負責人填寫!AH34</f>
        <v>0</v>
      </c>
      <c r="L19" s="165">
        <f>《後測統計》請課程負責人填寫!AI34</f>
        <v>0</v>
      </c>
      <c r="M19" s="165">
        <f>《後測統計》請課程負責人填寫!AJ34</f>
        <v>0</v>
      </c>
      <c r="N19" s="55" t="e">
        <f>《後測統計》請課程負責人填寫!AK34</f>
        <v>#DIV/0!</v>
      </c>
    </row>
    <row r="20" spans="1:14" x14ac:dyDescent="0.4">
      <c r="A20" s="54" t="s">
        <v>87</v>
      </c>
      <c r="B20" s="243" t="s">
        <v>96</v>
      </c>
      <c r="C20" s="243"/>
      <c r="D20" s="243"/>
      <c r="E20" s="243"/>
      <c r="F20" s="243"/>
      <c r="G20" s="165">
        <f>《後測統計》請課程負責人填寫!AD35</f>
        <v>0</v>
      </c>
      <c r="H20" s="165">
        <f>《後測統計》請課程負責人填寫!AE35</f>
        <v>0</v>
      </c>
      <c r="I20" s="165">
        <f>《後測統計》請課程負責人填寫!AF35</f>
        <v>0</v>
      </c>
      <c r="J20" s="165">
        <f>《後測統計》請課程負責人填寫!AG35</f>
        <v>0</v>
      </c>
      <c r="K20" s="165">
        <f>《後測統計》請課程負責人填寫!AH35</f>
        <v>0</v>
      </c>
      <c r="L20" s="165">
        <f>《後測統計》請課程負責人填寫!AI35</f>
        <v>0</v>
      </c>
      <c r="M20" s="165">
        <f>《後測統計》請課程負責人填寫!AJ35</f>
        <v>0</v>
      </c>
      <c r="N20" s="55" t="e">
        <f>《後測統計》請課程負責人填寫!AK35</f>
        <v>#DIV/0!</v>
      </c>
    </row>
    <row r="21" spans="1:14" x14ac:dyDescent="0.4">
      <c r="A21" s="54" t="s">
        <v>88</v>
      </c>
      <c r="B21" s="243" t="s">
        <v>97</v>
      </c>
      <c r="C21" s="243"/>
      <c r="D21" s="243"/>
      <c r="E21" s="243"/>
      <c r="F21" s="243"/>
      <c r="G21" s="165">
        <f>《後測統計》請課程負責人填寫!AD36</f>
        <v>0</v>
      </c>
      <c r="H21" s="165">
        <f>《後測統計》請課程負責人填寫!AE36</f>
        <v>0</v>
      </c>
      <c r="I21" s="165">
        <f>《後測統計》請課程負責人填寫!AF36</f>
        <v>0</v>
      </c>
      <c r="J21" s="165">
        <f>《後測統計》請課程負責人填寫!AG36</f>
        <v>0</v>
      </c>
      <c r="K21" s="165">
        <f>《後測統計》請課程負責人填寫!AH36</f>
        <v>0</v>
      </c>
      <c r="L21" s="165">
        <f>《後測統計》請課程負責人填寫!AI36</f>
        <v>0</v>
      </c>
      <c r="M21" s="165">
        <f>《後測統計》請課程負責人填寫!AJ36</f>
        <v>0</v>
      </c>
      <c r="N21" s="55" t="e">
        <f>《後測統計》請課程負責人填寫!AK36</f>
        <v>#DIV/0!</v>
      </c>
    </row>
    <row r="22" spans="1:14" x14ac:dyDescent="0.4">
      <c r="A22" s="54" t="s">
        <v>89</v>
      </c>
      <c r="B22" s="243" t="s">
        <v>98</v>
      </c>
      <c r="C22" s="243"/>
      <c r="D22" s="243"/>
      <c r="E22" s="243"/>
      <c r="F22" s="243"/>
      <c r="G22" s="165">
        <f>《後測統計》請課程負責人填寫!AD37</f>
        <v>0</v>
      </c>
      <c r="H22" s="165">
        <f>《後測統計》請課程負責人填寫!AE37</f>
        <v>0</v>
      </c>
      <c r="I22" s="165">
        <f>《後測統計》請課程負責人填寫!AF37</f>
        <v>0</v>
      </c>
      <c r="J22" s="165">
        <f>《後測統計》請課程負責人填寫!AG37</f>
        <v>0</v>
      </c>
      <c r="K22" s="165">
        <f>《後測統計》請課程負責人填寫!AH37</f>
        <v>0</v>
      </c>
      <c r="L22" s="165">
        <f>《後測統計》請課程負責人填寫!AI37</f>
        <v>0</v>
      </c>
      <c r="M22" s="165">
        <f>《後測統計》請課程負責人填寫!AJ37</f>
        <v>0</v>
      </c>
      <c r="N22" s="55" t="e">
        <f>《後測統計》請課程負責人填寫!AK37</f>
        <v>#DIV/0!</v>
      </c>
    </row>
    <row r="23" spans="1:14" x14ac:dyDescent="0.4">
      <c r="A23" s="54" t="s">
        <v>90</v>
      </c>
      <c r="B23" s="244" t="s">
        <v>99</v>
      </c>
      <c r="C23" s="244"/>
      <c r="D23" s="244"/>
      <c r="E23" s="244"/>
      <c r="F23" s="244"/>
      <c r="G23" s="165">
        <f>《後測統計》請課程負責人填寫!AD38</f>
        <v>0</v>
      </c>
      <c r="H23" s="165">
        <f>《後測統計》請課程負責人填寫!AE38</f>
        <v>0</v>
      </c>
      <c r="I23" s="165">
        <f>《後測統計》請課程負責人填寫!AF38</f>
        <v>0</v>
      </c>
      <c r="J23" s="165">
        <f>《後測統計》請課程負責人填寫!AG38</f>
        <v>0</v>
      </c>
      <c r="K23" s="165">
        <f>《後測統計》請課程負責人填寫!AH38</f>
        <v>0</v>
      </c>
      <c r="L23" s="165">
        <f>《後測統計》請課程負責人填寫!AI38</f>
        <v>0</v>
      </c>
      <c r="M23" s="165">
        <f>《後測統計》請課程負責人填寫!AJ38</f>
        <v>0</v>
      </c>
      <c r="N23" s="55" t="e">
        <f>《後測統計》請課程負責人填寫!AK38</f>
        <v>#DIV/0!</v>
      </c>
    </row>
    <row r="24" spans="1:14" x14ac:dyDescent="0.4">
      <c r="A24" s="54" t="s">
        <v>91</v>
      </c>
      <c r="B24" s="244" t="s">
        <v>100</v>
      </c>
      <c r="C24" s="244"/>
      <c r="D24" s="244"/>
      <c r="E24" s="244"/>
      <c r="F24" s="244"/>
      <c r="G24" s="165">
        <f>《後測統計》請課程負責人填寫!AD39</f>
        <v>0</v>
      </c>
      <c r="H24" s="165">
        <f>《後測統計》請課程負責人填寫!AE39</f>
        <v>0</v>
      </c>
      <c r="I24" s="165">
        <f>《後測統計》請課程負責人填寫!AF39</f>
        <v>0</v>
      </c>
      <c r="J24" s="165">
        <f>《後測統計》請課程負責人填寫!AG39</f>
        <v>0</v>
      </c>
      <c r="K24" s="165">
        <f>《後測統計》請課程負責人填寫!AH39</f>
        <v>0</v>
      </c>
      <c r="L24" s="165">
        <f>《後測統計》請課程負責人填寫!AI39</f>
        <v>0</v>
      </c>
      <c r="M24" s="165">
        <f>《後測統計》請課程負責人填寫!AJ39</f>
        <v>0</v>
      </c>
      <c r="N24" s="55" t="e">
        <f>《後測統計》請課程負責人填寫!AK39</f>
        <v>#DIV/0!</v>
      </c>
    </row>
    <row r="25" spans="1:14" x14ac:dyDescent="0.4">
      <c r="A25" s="54" t="s">
        <v>92</v>
      </c>
      <c r="B25" s="244" t="s">
        <v>101</v>
      </c>
      <c r="C25" s="244"/>
      <c r="D25" s="244"/>
      <c r="E25" s="244"/>
      <c r="F25" s="244"/>
      <c r="G25" s="165">
        <f>《後測統計》請課程負責人填寫!AD40</f>
        <v>0</v>
      </c>
      <c r="H25" s="165">
        <f>《後測統計》請課程負責人填寫!AE40</f>
        <v>0</v>
      </c>
      <c r="I25" s="165">
        <f>《後測統計》請課程負責人填寫!AF40</f>
        <v>0</v>
      </c>
      <c r="J25" s="165">
        <f>《後測統計》請課程負責人填寫!AG40</f>
        <v>0</v>
      </c>
      <c r="K25" s="165">
        <f>《後測統計》請課程負責人填寫!AH40</f>
        <v>0</v>
      </c>
      <c r="L25" s="165">
        <f>《後測統計》請課程負責人填寫!AI40</f>
        <v>0</v>
      </c>
      <c r="M25" s="165">
        <f>《後測統計》請課程負責人填寫!AJ40</f>
        <v>0</v>
      </c>
      <c r="N25" s="55" t="e">
        <f>《後測統計》請課程負責人填寫!AK40</f>
        <v>#DIV/0!</v>
      </c>
    </row>
    <row r="26" spans="1:14" x14ac:dyDescent="0.4">
      <c r="A26" s="54" t="s">
        <v>93</v>
      </c>
      <c r="B26" s="244" t="s">
        <v>102</v>
      </c>
      <c r="C26" s="244"/>
      <c r="D26" s="244"/>
      <c r="E26" s="244"/>
      <c r="F26" s="244"/>
      <c r="G26" s="165">
        <f>《後測統計》請課程負責人填寫!AD41</f>
        <v>0</v>
      </c>
      <c r="H26" s="165">
        <f>《後測統計》請課程負責人填寫!AE41</f>
        <v>0</v>
      </c>
      <c r="I26" s="165">
        <f>《後測統計》請課程負責人填寫!AF41</f>
        <v>0</v>
      </c>
      <c r="J26" s="165">
        <f>《後測統計》請課程負責人填寫!AG41</f>
        <v>0</v>
      </c>
      <c r="K26" s="165">
        <f>《後測統計》請課程負責人填寫!AH41</f>
        <v>0</v>
      </c>
      <c r="L26" s="165">
        <f>《後測統計》請課程負責人填寫!AI41</f>
        <v>0</v>
      </c>
      <c r="M26" s="165">
        <f>《後測統計》請課程負責人填寫!AJ41</f>
        <v>0</v>
      </c>
      <c r="N26" s="55" t="e">
        <f>《後測統計》請課程負責人填寫!AK41</f>
        <v>#DIV/0!</v>
      </c>
    </row>
    <row r="27" spans="1:14" x14ac:dyDescent="0.4">
      <c r="A27" s="54" t="s">
        <v>94</v>
      </c>
      <c r="B27" s="244" t="s">
        <v>103</v>
      </c>
      <c r="C27" s="244"/>
      <c r="D27" s="244"/>
      <c r="E27" s="244"/>
      <c r="F27" s="244"/>
      <c r="G27" s="165">
        <f>《後測統計》請課程負責人填寫!AD42</f>
        <v>0</v>
      </c>
      <c r="H27" s="165">
        <f>《後測統計》請課程負責人填寫!AE42</f>
        <v>0</v>
      </c>
      <c r="I27" s="165">
        <f>《後測統計》請課程負責人填寫!AF42</f>
        <v>0</v>
      </c>
      <c r="J27" s="165">
        <f>《後測統計》請課程負責人填寫!AG42</f>
        <v>0</v>
      </c>
      <c r="K27" s="165">
        <f>《後測統計》請課程負責人填寫!AH42</f>
        <v>0</v>
      </c>
      <c r="L27" s="165">
        <f>《後測統計》請課程負責人填寫!AI42</f>
        <v>0</v>
      </c>
      <c r="M27" s="165">
        <f>《後測統計》請課程負責人填寫!AJ42</f>
        <v>0</v>
      </c>
      <c r="N27" s="55" t="e">
        <f>《後測統計》請課程負責人填寫!AK42</f>
        <v>#DIV/0!</v>
      </c>
    </row>
    <row r="28" spans="1:14" ht="17.5" thickBot="1" x14ac:dyDescent="0.45">
      <c r="A28" s="56" t="s">
        <v>95</v>
      </c>
      <c r="B28" s="240" t="s">
        <v>104</v>
      </c>
      <c r="C28" s="241"/>
      <c r="D28" s="241"/>
      <c r="E28" s="241"/>
      <c r="F28" s="241"/>
      <c r="G28" s="165">
        <f>《後測統計》請課程負責人填寫!AD43</f>
        <v>0</v>
      </c>
      <c r="H28" s="165">
        <f>《後測統計》請課程負責人填寫!AE43</f>
        <v>0</v>
      </c>
      <c r="I28" s="165">
        <f>《後測統計》請課程負責人填寫!AF43</f>
        <v>0</v>
      </c>
      <c r="J28" s="165">
        <f>《後測統計》請課程負責人填寫!AG43</f>
        <v>0</v>
      </c>
      <c r="K28" s="165">
        <f>《後測統計》請課程負責人填寫!AH43</f>
        <v>0</v>
      </c>
      <c r="L28" s="165">
        <f>《後測統計》請課程負責人填寫!AI43</f>
        <v>0</v>
      </c>
      <c r="M28" s="165">
        <f>《後測統計》請課程負責人填寫!AJ43</f>
        <v>0</v>
      </c>
      <c r="N28" s="55" t="e">
        <f>《後測統計》請課程負責人填寫!AK43</f>
        <v>#DIV/0!</v>
      </c>
    </row>
    <row r="29" spans="1:14" ht="18" thickTop="1" thickBot="1" x14ac:dyDescent="0.45">
      <c r="A29" s="250" t="s">
        <v>106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2"/>
    </row>
    <row r="30" spans="1:14" ht="17.5" thickTop="1" x14ac:dyDescent="0.4">
      <c r="A30" s="58" t="s">
        <v>107</v>
      </c>
      <c r="B30" s="261" t="s">
        <v>112</v>
      </c>
      <c r="C30" s="261"/>
      <c r="D30" s="261"/>
      <c r="E30" s="261"/>
      <c r="F30" s="261"/>
      <c r="G30" s="164">
        <f>《後測統計》請課程負責人填寫!AD46</f>
        <v>0</v>
      </c>
      <c r="H30" s="164">
        <f>《後測統計》請課程負責人填寫!AE46</f>
        <v>0</v>
      </c>
      <c r="I30" s="164">
        <f>《後測統計》請課程負責人填寫!AF46</f>
        <v>0</v>
      </c>
      <c r="J30" s="164">
        <f>《後測統計》請課程負責人填寫!AG46</f>
        <v>0</v>
      </c>
      <c r="K30" s="164">
        <f>《後測統計》請課程負責人填寫!AH46</f>
        <v>0</v>
      </c>
      <c r="L30" s="164">
        <f>《後測統計》請課程負責人填寫!AI46</f>
        <v>0</v>
      </c>
      <c r="M30" s="164">
        <f>《後測統計》請課程負責人填寫!AJ46</f>
        <v>0</v>
      </c>
      <c r="N30" s="59" t="e">
        <f>《後測統計》請課程負責人填寫!AK46</f>
        <v>#DIV/0!</v>
      </c>
    </row>
    <row r="31" spans="1:14" x14ac:dyDescent="0.4">
      <c r="A31" s="57" t="s">
        <v>108</v>
      </c>
      <c r="B31" s="243" t="s">
        <v>113</v>
      </c>
      <c r="C31" s="243"/>
      <c r="D31" s="243"/>
      <c r="E31" s="243"/>
      <c r="F31" s="243"/>
      <c r="G31" s="164">
        <f>《後測統計》請課程負責人填寫!AD47</f>
        <v>0</v>
      </c>
      <c r="H31" s="164">
        <f>《後測統計》請課程負責人填寫!AE47</f>
        <v>0</v>
      </c>
      <c r="I31" s="164">
        <f>《後測統計》請課程負責人填寫!AF47</f>
        <v>0</v>
      </c>
      <c r="J31" s="164">
        <f>《後測統計》請課程負責人填寫!AG47</f>
        <v>0</v>
      </c>
      <c r="K31" s="164">
        <f>《後測統計》請課程負責人填寫!AH47</f>
        <v>0</v>
      </c>
      <c r="L31" s="164">
        <f>《後測統計》請課程負責人填寫!AI47</f>
        <v>0</v>
      </c>
      <c r="M31" s="164">
        <f>《後測統計》請課程負責人填寫!AJ47</f>
        <v>0</v>
      </c>
      <c r="N31" s="59" t="e">
        <f>《後測統計》請課程負責人填寫!AK47</f>
        <v>#DIV/0!</v>
      </c>
    </row>
    <row r="32" spans="1:14" x14ac:dyDescent="0.4">
      <c r="A32" s="57" t="s">
        <v>109</v>
      </c>
      <c r="B32" s="262" t="s">
        <v>114</v>
      </c>
      <c r="C32" s="243"/>
      <c r="D32" s="243"/>
      <c r="E32" s="243"/>
      <c r="F32" s="243"/>
      <c r="G32" s="164">
        <f>《後測統計》請課程負責人填寫!AD48</f>
        <v>0</v>
      </c>
      <c r="H32" s="164">
        <f>《後測統計》請課程負責人填寫!AE48</f>
        <v>0</v>
      </c>
      <c r="I32" s="164">
        <f>《後測統計》請課程負責人填寫!AF48</f>
        <v>0</v>
      </c>
      <c r="J32" s="164">
        <f>《後測統計》請課程負責人填寫!AG48</f>
        <v>0</v>
      </c>
      <c r="K32" s="164">
        <f>《後測統計》請課程負責人填寫!AH48</f>
        <v>0</v>
      </c>
      <c r="L32" s="164">
        <f>《後測統計》請課程負責人填寫!AI48</f>
        <v>0</v>
      </c>
      <c r="M32" s="164">
        <f>《後測統計》請課程負責人填寫!AJ48</f>
        <v>0</v>
      </c>
      <c r="N32" s="59" t="e">
        <f>《後測統計》請課程負責人填寫!AK48</f>
        <v>#DIV/0!</v>
      </c>
    </row>
    <row r="33" spans="1:14" x14ac:dyDescent="0.4">
      <c r="A33" s="57" t="s">
        <v>110</v>
      </c>
      <c r="B33" s="263" t="s">
        <v>115</v>
      </c>
      <c r="C33" s="264"/>
      <c r="D33" s="264"/>
      <c r="E33" s="264"/>
      <c r="F33" s="264"/>
      <c r="G33" s="164">
        <f>《後測統計》請課程負責人填寫!AD49</f>
        <v>0</v>
      </c>
      <c r="H33" s="164">
        <f>《後測統計》請課程負責人填寫!AE49</f>
        <v>0</v>
      </c>
      <c r="I33" s="164">
        <f>《後測統計》請課程負責人填寫!AF49</f>
        <v>0</v>
      </c>
      <c r="J33" s="164">
        <f>《後測統計》請課程負責人填寫!AG49</f>
        <v>0</v>
      </c>
      <c r="K33" s="164">
        <f>《後測統計》請課程負責人填寫!AH49</f>
        <v>0</v>
      </c>
      <c r="L33" s="164">
        <f>《後測統計》請課程負責人填寫!AI49</f>
        <v>0</v>
      </c>
      <c r="M33" s="164">
        <f>《後測統計》請課程負責人填寫!AJ49</f>
        <v>0</v>
      </c>
      <c r="N33" s="59" t="e">
        <f>《後測統計》請課程負責人填寫!AK49</f>
        <v>#DIV/0!</v>
      </c>
    </row>
    <row r="34" spans="1:14" x14ac:dyDescent="0.4">
      <c r="A34" s="259" t="s">
        <v>70</v>
      </c>
      <c r="B34" s="268" t="s">
        <v>71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70"/>
    </row>
    <row r="35" spans="1:14" x14ac:dyDescent="0.4">
      <c r="A35" s="259"/>
      <c r="B35" s="271" t="e">
        <f>《後測統計》請課程負責人填寫!AD51</f>
        <v>#DIV/0!</v>
      </c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3"/>
    </row>
    <row r="36" spans="1:14" x14ac:dyDescent="0.4">
      <c r="A36" s="259"/>
      <c r="B36" s="268" t="s">
        <v>119</v>
      </c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70"/>
    </row>
    <row r="37" spans="1:14" ht="17.5" thickBot="1" x14ac:dyDescent="0.45">
      <c r="A37" s="260"/>
      <c r="B37" s="245" t="e">
        <f>《後測統計》請課程負責人填寫!AI51</f>
        <v>#DIV/0!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7"/>
    </row>
    <row r="38" spans="1:14" ht="17.5" thickTop="1" x14ac:dyDescent="0.4"/>
    <row r="39" spans="1:14" x14ac:dyDescent="0.4">
      <c r="A39" s="265" t="s">
        <v>122</v>
      </c>
      <c r="B39" s="265"/>
      <c r="C39" s="265"/>
      <c r="D39" s="265"/>
    </row>
    <row r="41" spans="1:14" x14ac:dyDescent="0.4">
      <c r="A41" s="266" t="s">
        <v>121</v>
      </c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</row>
  </sheetData>
  <mergeCells count="58">
    <mergeCell ref="A39:D39"/>
    <mergeCell ref="A41:N41"/>
    <mergeCell ref="B30:F30"/>
    <mergeCell ref="B31:F31"/>
    <mergeCell ref="B32:F32"/>
    <mergeCell ref="B33:F33"/>
    <mergeCell ref="A34:A37"/>
    <mergeCell ref="B34:N34"/>
    <mergeCell ref="B35:N35"/>
    <mergeCell ref="B36:N36"/>
    <mergeCell ref="B37:N37"/>
    <mergeCell ref="B24:F24"/>
    <mergeCell ref="B25:F25"/>
    <mergeCell ref="B26:F26"/>
    <mergeCell ref="B27:F27"/>
    <mergeCell ref="B28:F28"/>
    <mergeCell ref="A29:N29"/>
    <mergeCell ref="A18:N18"/>
    <mergeCell ref="B19:F19"/>
    <mergeCell ref="B20:F20"/>
    <mergeCell ref="B21:F21"/>
    <mergeCell ref="B22:F22"/>
    <mergeCell ref="B23:F23"/>
    <mergeCell ref="A14:N14"/>
    <mergeCell ref="A15:F17"/>
    <mergeCell ref="G15:G17"/>
    <mergeCell ref="H15:H17"/>
    <mergeCell ref="I15:I17"/>
    <mergeCell ref="J15:J17"/>
    <mergeCell ref="K15:K17"/>
    <mergeCell ref="L15:L17"/>
    <mergeCell ref="M15:M17"/>
    <mergeCell ref="N15:N17"/>
    <mergeCell ref="H9:I9"/>
    <mergeCell ref="B10:C10"/>
    <mergeCell ref="D10:E10"/>
    <mergeCell ref="F10:G10"/>
    <mergeCell ref="H10:I10"/>
    <mergeCell ref="A11:A12"/>
    <mergeCell ref="F11:G11"/>
    <mergeCell ref="H11:I11"/>
    <mergeCell ref="F12:G12"/>
    <mergeCell ref="H12:I12"/>
    <mergeCell ref="A5:A6"/>
    <mergeCell ref="A7:A8"/>
    <mergeCell ref="A9:A10"/>
    <mergeCell ref="B9:C9"/>
    <mergeCell ref="D9:E9"/>
    <mergeCell ref="F9:G9"/>
    <mergeCell ref="A2:I2"/>
    <mergeCell ref="B3:C3"/>
    <mergeCell ref="D3:D4"/>
    <mergeCell ref="E3:E4"/>
    <mergeCell ref="F3:F4"/>
    <mergeCell ref="G3:G4"/>
    <mergeCell ref="H3:H4"/>
    <mergeCell ref="I3:I4"/>
    <mergeCell ref="B4:C4"/>
  </mergeCells>
  <phoneticPr fontId="1" type="noConversion"/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《前測統計》請課程負責人填寫</vt:lpstr>
      <vt:lpstr>《前測調查統計表》請列印+簽名</vt:lpstr>
      <vt:lpstr>《後測統計》請課程負責人填寫</vt:lpstr>
      <vt:lpstr>《後測調查統計表》請列印+簽名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</dc:creator>
  <cp:lastModifiedBy>Admin</cp:lastModifiedBy>
  <cp:lastPrinted>2020-04-30T03:49:09Z</cp:lastPrinted>
  <dcterms:created xsi:type="dcterms:W3CDTF">2019-05-21T06:16:58Z</dcterms:created>
  <dcterms:modified xsi:type="dcterms:W3CDTF">2020-04-30T05:50:26Z</dcterms:modified>
</cp:coreProperties>
</file>